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tabRatio="916" firstSheet="1" activeTab="14"/>
  </bookViews>
  <sheets>
    <sheet name="一般公共预算收入" sheetId="12" r:id="rId1"/>
    <sheet name="一般公共预算支出" sheetId="48" r:id="rId2"/>
    <sheet name="一般预算基本支出经济分类表" sheetId="67" r:id="rId3"/>
    <sheet name="平衡表" sheetId="57" r:id="rId4"/>
    <sheet name="一般转移支付" sheetId="62" r:id="rId5"/>
    <sheet name="一般预算上级补助" sheetId="64" r:id="rId6"/>
    <sheet name="政府性基金" sheetId="11" r:id="rId7"/>
    <sheet name="政府性基金转移支付表" sheetId="61" r:id="rId8"/>
    <sheet name="国有资本经营预算" sheetId="44" r:id="rId9"/>
    <sheet name="国资预算上级补助" sheetId="66" r:id="rId10"/>
    <sheet name="社保基金预算" sheetId="63" r:id="rId11"/>
    <sheet name="债务" sheetId="58" r:id="rId12"/>
    <sheet name="还本付息" sheetId="68" r:id="rId13"/>
    <sheet name="三公" sheetId="59" r:id="rId14"/>
    <sheet name="绩效" sheetId="70" r:id="rId15"/>
  </sheets>
  <definedNames>
    <definedName name="_xlnm._FilterDatabase" localSheetId="1" hidden="1">一般公共预算支出!$A$4:$HX$1309</definedName>
    <definedName name="_xlnm._FilterDatabase" localSheetId="6" hidden="1">政府性基金!$A$4:$D$241</definedName>
    <definedName name="_xlnm._FilterDatabase" localSheetId="8" hidden="1">国有资本经营预算!$A$1:$D$16</definedName>
    <definedName name="_xlnm._FilterDatabase" localSheetId="7" hidden="1">政府性基金转移支付表!#REF!</definedName>
    <definedName name="_xlnm._FilterDatabase" localSheetId="5" hidden="1">一般预算上级补助!#REF!</definedName>
    <definedName name="_xlnm._FilterDatabase" localSheetId="4" hidden="1">一般转移支付!#REF!</definedName>
    <definedName name="_xlnm.Print_Area" localSheetId="13">三公!$A$1:$F$9</definedName>
    <definedName name="_xlnm.Print_Area" localSheetId="0">一般公共预算收入!$A$1:$A$34</definedName>
    <definedName name="_xlnm.Print_Titles" localSheetId="1">一般公共预算支出!#REF!</definedName>
    <definedName name="_xlnm.Print_Titles" localSheetId="6">政府性基金!#REF!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<sst xmlns="http://schemas.openxmlformats.org/spreadsheetml/2006/main" count="2879" uniqueCount="2127">
  <si>
    <t>2024年一般公共预算收入表</t>
  </si>
  <si>
    <t>单位：万元</t>
  </si>
  <si>
    <r>
      <rPr>
        <b/>
        <sz val="12"/>
        <rFont val="宋体"/>
        <charset val="134"/>
      </rPr>
      <t>项</t>
    </r>
    <r>
      <rPr>
        <b/>
        <sz val="12"/>
        <rFont val="宋体"/>
        <charset val="134"/>
      </rPr>
      <t>目</t>
    </r>
  </si>
  <si>
    <t>预算数</t>
  </si>
  <si>
    <t>一、税收收入</t>
  </si>
  <si>
    <t xml:space="preserve">    增值税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</si>
  <si>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</si>
  <si>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</si>
  <si>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</si>
  <si>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</si>
  <si>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</si>
  <si>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</si>
  <si>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</si>
  <si>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</si>
  <si>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</si>
  <si>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</si>
  <si>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</si>
  <si>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</si>
  <si>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</si>
  <si>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</si>
  <si>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</si>
  <si>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</si>
  <si>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</si>
  <si>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</si>
  <si>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</si>
  <si>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</si>
  <si>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</si>
  <si>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</si>
  <si>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</si>
  <si>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</si>
  <si>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 xml:space="preserve"> </t>
  </si>
  <si>
    <t>收入合计</t>
  </si>
  <si>
    <t>2024年一般公共预算支出表</t>
  </si>
  <si>
    <t>项目</t>
  </si>
  <si>
    <t>备注</t>
  </si>
  <si>
    <t>一、一般公共服务支出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</si>
  <si>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</si>
  <si>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</si>
  <si>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</si>
  <si>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</si>
  <si>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</si>
  <si>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</si>
  <si>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</si>
  <si>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</si>
  <si>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</si>
  <si>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</si>
  <si>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</si>
  <si>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</si>
  <si>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</si>
  <si>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</si>
  <si>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</si>
  <si>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</si>
  <si>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</si>
  <si>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</si>
  <si>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</si>
  <si>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</si>
  <si>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</si>
  <si>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</si>
  <si>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</si>
  <si>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</si>
  <si>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</si>
  <si>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</si>
  <si>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</si>
  <si>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</si>
  <si>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</si>
  <si>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</si>
  <si>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</si>
  <si>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</si>
  <si>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</si>
  <si>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</si>
  <si>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</si>
  <si>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</si>
  <si>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</si>
  <si>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</si>
  <si>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</si>
  <si>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</si>
  <si>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</si>
  <si>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</si>
  <si>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</si>
  <si>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</si>
  <si>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</si>
  <si>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</si>
  <si>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</si>
  <si>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</si>
  <si>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</si>
  <si>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</si>
  <si>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</si>
  <si>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</si>
  <si>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</si>
  <si>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</si>
  <si>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</si>
  <si>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</si>
  <si>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</si>
  <si>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</si>
  <si>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</si>
  <si>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</si>
  <si>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</si>
  <si>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</si>
  <si>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</si>
  <si>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</si>
  <si>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</si>
  <si>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</si>
  <si>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</si>
  <si>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</si>
  <si>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</si>
  <si>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</si>
  <si>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</si>
  <si>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</si>
  <si>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</si>
  <si>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</si>
  <si>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</si>
  <si>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</si>
  <si>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</si>
  <si>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</si>
  <si>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</si>
  <si>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</si>
  <si>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</si>
  <si>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</si>
  <si>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</si>
  <si>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</si>
  <si>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</si>
  <si>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</si>
  <si>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</si>
  <si>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</si>
  <si>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</si>
  <si>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</si>
  <si>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</si>
  <si>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</si>
  <si>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</si>
  <si>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</si>
  <si>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</si>
  <si>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</si>
  <si>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</si>
  <si>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</si>
  <si>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</si>
  <si>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</si>
  <si>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</si>
  <si>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</si>
  <si>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</si>
  <si>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</si>
  <si>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</si>
  <si>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</si>
  <si>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</si>
  <si>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</si>
  <si>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</si>
  <si>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</si>
  <si>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</si>
  <si>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</si>
  <si>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</si>
  <si>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</si>
  <si>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</si>
  <si>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</si>
  <si>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</si>
  <si>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</si>
  <si>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</si>
  <si>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</si>
  <si>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</si>
  <si>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</si>
  <si>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</si>
  <si>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</si>
  <si>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信访事务</t>
  </si>
  <si>
    <t xml:space="preserve">      信访业务</t>
  </si>
  <si>
    <t xml:space="preserve">    其他一般公共服务支出</t>
  </si>
  <si>
    <t xml:space="preserve">      国家赔偿费用支出</t>
  </si>
  <si>
    <t xml:space="preserve">      其他一般公共服务支出</t>
  </si>
  <si>
    <t>二、外交支出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</si>
  <si>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</si>
  <si>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</si>
  <si>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</si>
  <si>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</si>
  <si>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</si>
  <si>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</si>
  <si>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</si>
  <si>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</si>
  <si>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</si>
  <si>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</si>
  <si>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</si>
  <si>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</si>
  <si>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</si>
  <si>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</si>
  <si>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</si>
  <si>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</si>
  <si>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</si>
  <si>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</si>
  <si>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</si>
  <si>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</si>
  <si>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</si>
  <si>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</si>
  <si>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</si>
  <si>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</si>
  <si>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</si>
  <si>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</si>
  <si>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</si>
  <si>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</si>
  <si>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</si>
  <si>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</si>
  <si>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三、国防支出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</si>
  <si>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</si>
  <si>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</si>
  <si>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</si>
  <si>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</si>
  <si>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</si>
  <si>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</si>
  <si>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</si>
  <si>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</si>
  <si>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</si>
  <si>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</si>
  <si>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</si>
  <si>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</si>
  <si>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</si>
  <si>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</si>
  <si>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</si>
  <si>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</si>
  <si>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</si>
  <si>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</si>
  <si>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四、公共安全支出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</si>
  <si>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</si>
  <si>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</si>
  <si>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</si>
  <si>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</si>
  <si>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</si>
  <si>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</si>
  <si>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</si>
  <si>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</si>
  <si>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</si>
  <si>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</si>
  <si>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</si>
  <si>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</si>
  <si>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</si>
  <si>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</si>
  <si>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</si>
  <si>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</si>
  <si>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</si>
  <si>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</si>
  <si>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</si>
  <si>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</si>
  <si>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</si>
  <si>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</si>
  <si>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</si>
  <si>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</si>
  <si>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</si>
  <si>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</si>
  <si>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</si>
  <si>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</si>
  <si>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</si>
  <si>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</si>
  <si>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</si>
  <si>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</si>
  <si>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</si>
  <si>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</si>
  <si>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</si>
  <si>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</si>
  <si>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</si>
  <si>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</si>
  <si>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</si>
  <si>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</si>
  <si>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</si>
  <si>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</si>
  <si>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</si>
  <si>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</si>
  <si>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</si>
  <si>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</si>
  <si>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</si>
  <si>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</si>
  <si>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</si>
  <si>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</si>
  <si>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五、教育支出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</si>
  <si>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</si>
  <si>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</si>
  <si>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</si>
  <si>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</si>
  <si>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</si>
  <si>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</si>
  <si>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</si>
  <si>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</si>
  <si>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</si>
  <si>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</si>
  <si>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</si>
  <si>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</si>
  <si>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</si>
  <si>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</si>
  <si>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</si>
  <si>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</si>
  <si>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</si>
  <si>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</si>
  <si>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</si>
  <si>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</si>
  <si>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</si>
  <si>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</si>
  <si>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</si>
  <si>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</si>
  <si>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</si>
  <si>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</si>
  <si>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</si>
  <si>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</si>
  <si>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</si>
  <si>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</si>
  <si>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</si>
  <si>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</si>
  <si>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</si>
  <si>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</si>
  <si>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</si>
  <si>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</si>
  <si>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</si>
  <si>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</si>
  <si>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</si>
  <si>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</si>
  <si>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</si>
  <si>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</si>
  <si>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</si>
  <si>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</si>
  <si>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</si>
  <si>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</si>
  <si>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</si>
  <si>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</si>
  <si>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六、科学技术支出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</si>
  <si>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</si>
  <si>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</si>
  <si>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</si>
  <si>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</si>
  <si>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</si>
  <si>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</si>
  <si>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</si>
  <si>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</si>
  <si>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</si>
  <si>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</si>
  <si>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</si>
  <si>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</si>
  <si>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</si>
  <si>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</si>
  <si>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</si>
  <si>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</si>
  <si>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</si>
  <si>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</si>
  <si>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</si>
  <si>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</si>
  <si>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</si>
  <si>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</si>
  <si>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</si>
  <si>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</si>
  <si>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</si>
  <si>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</si>
  <si>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</si>
  <si>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</si>
  <si>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</si>
  <si>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</si>
  <si>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</si>
  <si>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</si>
  <si>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</si>
  <si>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</si>
  <si>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</si>
  <si>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</si>
  <si>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</si>
  <si>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</si>
  <si>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</si>
  <si>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</si>
  <si>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</si>
  <si>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</si>
  <si>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</si>
  <si>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</si>
  <si>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</si>
  <si>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</si>
  <si>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</si>
  <si>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</si>
  <si>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七、文化旅游体育与传媒支出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</si>
  <si>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</si>
  <si>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</si>
  <si>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</si>
  <si>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</si>
  <si>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</si>
  <si>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</si>
  <si>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</si>
  <si>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</si>
  <si>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</si>
  <si>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</si>
  <si>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</si>
  <si>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</si>
  <si>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</si>
  <si>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</si>
  <si>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</si>
  <si>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</si>
  <si>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</si>
  <si>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</si>
  <si>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</si>
  <si>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</si>
  <si>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</si>
  <si>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</si>
  <si>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</si>
  <si>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</si>
  <si>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</si>
  <si>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</si>
  <si>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</si>
  <si>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</si>
  <si>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</si>
  <si>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</si>
  <si>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</si>
  <si>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</si>
  <si>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</si>
  <si>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</si>
  <si>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</si>
  <si>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</si>
  <si>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</si>
  <si>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</si>
  <si>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</si>
  <si>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</si>
  <si>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</si>
  <si>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八、社会保障和就业支出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</si>
  <si>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</si>
  <si>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</si>
  <si>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</si>
  <si>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</si>
  <si>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</si>
  <si>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</si>
  <si>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</si>
  <si>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</si>
  <si>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</si>
  <si>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</si>
  <si>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</si>
  <si>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</si>
  <si>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</si>
  <si>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</si>
  <si>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</si>
  <si>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</si>
  <si>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</si>
  <si>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</si>
  <si>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</si>
  <si>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</si>
  <si>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</si>
  <si>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</si>
  <si>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</si>
  <si>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</si>
  <si>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</si>
  <si>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</si>
  <si>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</si>
  <si>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</si>
  <si>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</si>
  <si>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</si>
  <si>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</si>
  <si>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</si>
  <si>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</si>
  <si>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</si>
  <si>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</si>
  <si>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</si>
  <si>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</si>
  <si>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</si>
  <si>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</si>
  <si>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</si>
  <si>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</si>
  <si>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</si>
  <si>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</si>
  <si>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</si>
  <si>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</si>
  <si>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</si>
  <si>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</si>
  <si>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</si>
  <si>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</si>
  <si>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</si>
  <si>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</si>
  <si>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</si>
  <si>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</si>
  <si>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</si>
  <si>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</si>
  <si>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</si>
  <si>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</si>
  <si>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</si>
  <si>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</si>
  <si>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</si>
  <si>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</si>
  <si>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</si>
  <si>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</si>
  <si>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</si>
  <si>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</si>
  <si>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</si>
  <si>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</si>
  <si>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</si>
  <si>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</si>
  <si>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</si>
  <si>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</si>
  <si>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</si>
  <si>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</si>
  <si>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</si>
  <si>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</si>
  <si>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</si>
  <si>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</si>
  <si>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</si>
  <si>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</si>
  <si>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</si>
  <si>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</si>
  <si>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</si>
  <si>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</si>
  <si>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</si>
  <si>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</si>
  <si>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</si>
  <si>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</si>
  <si>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</si>
  <si>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</si>
  <si>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</si>
  <si>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</si>
  <si>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</si>
  <si>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</si>
  <si>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</si>
  <si>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</si>
  <si>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</si>
  <si>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</si>
  <si>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</si>
  <si>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</si>
  <si>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</si>
  <si>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</si>
  <si>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</si>
  <si>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</si>
  <si>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</si>
  <si>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</si>
  <si>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</si>
  <si>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</si>
  <si>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</si>
  <si>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九、卫生健康支出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</si>
  <si>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</si>
  <si>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</si>
  <si>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</si>
  <si>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</si>
  <si>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</si>
  <si>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</si>
  <si>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</si>
  <si>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</si>
  <si>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</si>
  <si>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</si>
  <si>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</si>
  <si>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</si>
  <si>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</si>
  <si>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</si>
  <si>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</si>
  <si>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</si>
  <si>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</si>
  <si>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</si>
  <si>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</si>
  <si>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</si>
  <si>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</si>
  <si>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</si>
  <si>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</si>
  <si>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</si>
  <si>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</si>
  <si>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</si>
  <si>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</si>
  <si>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</si>
  <si>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</si>
  <si>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</si>
  <si>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</si>
  <si>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</si>
  <si>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</si>
  <si>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</si>
  <si>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</si>
  <si>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</si>
  <si>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</si>
  <si>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</si>
  <si>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</si>
  <si>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</si>
  <si>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</si>
  <si>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</si>
  <si>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</si>
  <si>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</si>
  <si>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</si>
  <si>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</si>
  <si>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</si>
  <si>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</si>
  <si>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</si>
  <si>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</si>
  <si>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</si>
  <si>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</si>
  <si>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</si>
  <si>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</si>
  <si>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</si>
  <si>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</si>
  <si>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</si>
  <si>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</si>
  <si>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</si>
  <si>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中医药事务</t>
  </si>
  <si>
    <t xml:space="preserve">      中医（民族医）药专项</t>
  </si>
  <si>
    <t xml:space="preserve">      其他中医药支出</t>
  </si>
  <si>
    <t xml:space="preserve">    其他卫生健康支出</t>
  </si>
  <si>
    <t xml:space="preserve">      其他卫生健康支出</t>
  </si>
  <si>
    <t>十、节能环保支出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</si>
  <si>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</si>
  <si>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</si>
  <si>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</si>
  <si>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</si>
  <si>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</si>
  <si>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</si>
  <si>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</si>
  <si>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</si>
  <si>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</si>
  <si>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</si>
  <si>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</si>
  <si>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</si>
  <si>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</si>
  <si>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</si>
  <si>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</si>
  <si>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</si>
  <si>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</si>
  <si>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</si>
  <si>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</si>
  <si>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</si>
  <si>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</si>
  <si>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</si>
  <si>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</si>
  <si>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</si>
  <si>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</si>
  <si>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</si>
  <si>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</si>
  <si>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</si>
  <si>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</si>
  <si>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</si>
  <si>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</si>
  <si>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</si>
  <si>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</si>
  <si>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</si>
  <si>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</si>
  <si>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</si>
  <si>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</si>
  <si>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</si>
  <si>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</si>
  <si>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</si>
  <si>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</si>
  <si>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</si>
  <si>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</si>
  <si>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</si>
  <si>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</si>
  <si>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</si>
  <si>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</si>
  <si>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</si>
  <si>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</si>
  <si>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</si>
  <si>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</si>
  <si>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</si>
  <si>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</si>
  <si>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</si>
  <si>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</si>
  <si>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</si>
  <si>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</si>
  <si>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</si>
  <si>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</si>
  <si>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</si>
  <si>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</si>
  <si>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</si>
  <si>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十一、城乡社区支出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</si>
  <si>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</si>
  <si>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</si>
  <si>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</si>
  <si>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</si>
  <si>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</si>
  <si>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</si>
  <si>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</si>
  <si>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</si>
  <si>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</si>
  <si>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</si>
  <si>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</si>
  <si>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</si>
  <si>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</si>
  <si>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</si>
  <si>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</si>
  <si>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</si>
  <si>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</si>
  <si>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</si>
  <si>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</si>
  <si>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十二、农林水支出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</si>
  <si>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</si>
  <si>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</si>
  <si>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</si>
  <si>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</si>
  <si>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</si>
  <si>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</si>
  <si>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</si>
  <si>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</si>
  <si>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</si>
  <si>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</si>
  <si>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</si>
  <si>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</si>
  <si>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</si>
  <si>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</si>
  <si>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</si>
  <si>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</si>
  <si>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</si>
  <si>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</si>
  <si>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</si>
  <si>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</si>
  <si>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</si>
  <si>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</si>
  <si>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</si>
  <si>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</si>
  <si>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</si>
  <si>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</si>
  <si>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</si>
  <si>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</si>
  <si>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</si>
  <si>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</si>
  <si>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</si>
  <si>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</si>
  <si>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</si>
  <si>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</si>
  <si>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</si>
  <si>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</si>
  <si>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</si>
  <si>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</si>
  <si>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</si>
  <si>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</si>
  <si>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</si>
  <si>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</si>
  <si>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</si>
  <si>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</si>
  <si>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</si>
  <si>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</si>
  <si>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</si>
  <si>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</si>
  <si>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</si>
  <si>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</si>
  <si>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</si>
  <si>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</si>
  <si>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</si>
  <si>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</si>
  <si>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</si>
  <si>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</si>
  <si>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</si>
  <si>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</si>
  <si>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</si>
  <si>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</si>
  <si>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</si>
  <si>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</si>
  <si>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</si>
  <si>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</si>
  <si>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巩固拓展脱贫攻坚成果衔接乡村振兴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</si>
  <si>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</si>
  <si>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</si>
  <si>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</si>
  <si>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</si>
  <si>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</si>
  <si>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其他巩固拓展脱贫攻坚成果衔接乡村振兴支出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</si>
  <si>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</si>
  <si>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</si>
  <si>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</si>
  <si>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</si>
  <si>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</si>
  <si>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</si>
  <si>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</si>
  <si>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</si>
  <si>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</si>
  <si>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</si>
  <si>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</si>
  <si>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</si>
  <si>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</si>
  <si>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</si>
  <si>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</si>
  <si>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</si>
  <si>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</si>
  <si>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</si>
  <si>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</si>
  <si>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十三、交通运输支出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</si>
  <si>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</si>
  <si>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</si>
  <si>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</si>
  <si>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</si>
  <si>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</si>
  <si>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</si>
  <si>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</si>
  <si>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</si>
  <si>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</si>
  <si>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</si>
  <si>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</si>
  <si>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</si>
  <si>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</si>
  <si>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</si>
  <si>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</si>
  <si>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</si>
  <si>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</si>
  <si>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</si>
  <si>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</si>
  <si>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</si>
  <si>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</si>
  <si>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</si>
  <si>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</si>
  <si>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</si>
  <si>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</si>
  <si>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</si>
  <si>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</si>
  <si>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</si>
  <si>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</si>
  <si>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</si>
  <si>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</si>
  <si>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</si>
  <si>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</si>
  <si>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</si>
  <si>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</si>
  <si>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</si>
  <si>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</si>
  <si>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</si>
  <si>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</si>
  <si>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</si>
  <si>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</si>
  <si>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</si>
  <si>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</si>
  <si>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</si>
  <si>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十四、资源勘探工业信息等支出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</si>
  <si>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</si>
  <si>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</si>
  <si>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</si>
  <si>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</si>
  <si>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</si>
  <si>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</si>
  <si>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</si>
  <si>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</si>
  <si>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</si>
  <si>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</si>
  <si>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</si>
  <si>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</si>
  <si>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</si>
  <si>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</si>
  <si>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</si>
  <si>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</si>
  <si>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</si>
  <si>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</si>
  <si>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</si>
  <si>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</si>
  <si>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</si>
  <si>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</si>
  <si>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</si>
  <si>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</si>
  <si>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</si>
  <si>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</si>
  <si>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</si>
  <si>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</si>
  <si>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</si>
  <si>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</si>
  <si>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</si>
  <si>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</si>
  <si>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</si>
  <si>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</si>
  <si>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</si>
  <si>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</si>
  <si>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</si>
  <si>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</si>
  <si>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</si>
  <si>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</si>
  <si>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</si>
  <si>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</si>
  <si>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</si>
  <si>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</si>
  <si>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十五、商业服务业等支出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</si>
  <si>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</si>
  <si>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</si>
  <si>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</si>
  <si>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</si>
  <si>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</si>
  <si>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</si>
  <si>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</si>
  <si>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</si>
  <si>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</si>
  <si>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</si>
  <si>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</si>
  <si>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</si>
  <si>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十六、金融支出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</si>
  <si>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</si>
  <si>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</si>
  <si>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</si>
  <si>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</si>
  <si>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</si>
  <si>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</si>
  <si>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</si>
  <si>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</si>
  <si>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</si>
  <si>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</si>
  <si>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</si>
  <si>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</si>
  <si>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</si>
  <si>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</si>
  <si>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</si>
  <si>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</si>
  <si>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</si>
  <si>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</si>
  <si>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</si>
  <si>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</si>
  <si>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</si>
  <si>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</si>
  <si>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</si>
  <si>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</si>
  <si>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</si>
  <si>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十七、援助其他地区支出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</si>
  <si>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</si>
  <si>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</si>
  <si>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</si>
  <si>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</si>
  <si>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</si>
  <si>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</si>
  <si>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</si>
  <si>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</si>
  <si>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</si>
  <si>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</si>
  <si>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</si>
  <si>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</si>
  <si>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</si>
  <si>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</si>
  <si>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</si>
  <si>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</si>
  <si>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</si>
  <si>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</si>
  <si>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</si>
  <si>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</si>
  <si>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</si>
  <si>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</si>
  <si>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</si>
  <si>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</si>
  <si>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</si>
  <si>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</si>
  <si>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</si>
  <si>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</si>
  <si>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</si>
  <si>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</si>
  <si>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</si>
  <si>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</si>
  <si>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</si>
  <si>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</si>
  <si>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</si>
  <si>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</si>
  <si>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</si>
  <si>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</si>
  <si>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</si>
  <si>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</si>
  <si>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</si>
  <si>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</si>
  <si>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</si>
  <si>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</si>
  <si>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</si>
  <si>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</si>
  <si>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十九、住房保障支出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</si>
  <si>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</si>
  <si>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</si>
  <si>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</si>
  <si>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</si>
  <si>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</si>
  <si>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</si>
  <si>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</si>
  <si>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</si>
  <si>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</si>
  <si>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</si>
  <si>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</si>
  <si>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</si>
  <si>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</si>
  <si>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</si>
  <si>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</si>
  <si>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</si>
  <si>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</si>
  <si>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</si>
  <si>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</si>
  <si>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</si>
  <si>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</si>
  <si>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</si>
  <si>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</si>
  <si>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</si>
  <si>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</si>
  <si>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</si>
  <si>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</si>
  <si>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</si>
  <si>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</si>
  <si>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</si>
  <si>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</si>
  <si>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</si>
  <si>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</si>
  <si>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</si>
  <si>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</si>
  <si>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</si>
  <si>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</si>
  <si>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</si>
  <si>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</si>
  <si>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</si>
  <si>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</si>
  <si>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</si>
  <si>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</si>
  <si>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</si>
  <si>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</si>
  <si>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</si>
  <si>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</si>
  <si>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</si>
  <si>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</si>
  <si>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</si>
  <si>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</si>
  <si>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</si>
  <si>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</si>
  <si>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</si>
  <si>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</si>
  <si>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</si>
  <si>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</si>
  <si>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</si>
  <si>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</si>
  <si>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</si>
  <si>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</si>
  <si>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</si>
  <si>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</si>
  <si>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</si>
  <si>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</si>
  <si>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</si>
  <si>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</si>
  <si>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</si>
  <si>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</si>
  <si>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</si>
  <si>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</si>
  <si>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</si>
  <si>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</si>
  <si>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</si>
  <si>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</si>
  <si>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</si>
  <si>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</si>
  <si>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</si>
  <si>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</si>
  <si>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</si>
  <si>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</si>
  <si>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</si>
  <si>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</si>
  <si>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</si>
  <si>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</si>
  <si>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</si>
  <si>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</si>
  <si>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</si>
  <si>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</si>
  <si>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</si>
  <si>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</si>
  <si>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</si>
  <si>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</si>
  <si>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</si>
  <si>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</si>
  <si>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二十二、预备费</t>
  </si>
  <si>
    <t>二十三、其他支出</t>
  </si>
  <si>
    <t xml:space="preserve">    年初预留</t>
  </si>
  <si>
    <t xml:space="preserve">      年初预留</t>
  </si>
  <si>
    <t>二十四、债务付息支出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</si>
  <si>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</si>
  <si>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</si>
  <si>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</si>
  <si>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</si>
  <si>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</si>
  <si>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二十六、债务发行费用支出</t>
  </si>
  <si>
    <t xml:space="preserve">    地方政府一般债务发行费用支出</t>
  </si>
  <si>
    <t xml:space="preserve">      地方政府一般债务发行费用支出</t>
  </si>
  <si>
    <t>支出合计</t>
  </si>
  <si>
    <t>2024年一般公共预算基本支出表</t>
  </si>
  <si>
    <t>经济科目名称</t>
  </si>
  <si>
    <t>工资福利支出</t>
  </si>
  <si>
    <t>　基本工资</t>
  </si>
  <si>
    <t>　津贴补贴</t>
  </si>
  <si>
    <t>　奖金</t>
  </si>
  <si>
    <t>　绩效工资</t>
  </si>
  <si>
    <t>　机关事业单位基本养老保险缴费</t>
  </si>
  <si>
    <t>　职业年金缴费</t>
  </si>
  <si>
    <t>　职工基本医疗保险缴费</t>
  </si>
  <si>
    <t>　公务员医疗补助缴费</t>
  </si>
  <si>
    <t>　其他社会保障缴费</t>
  </si>
  <si>
    <t>　住房公积金</t>
  </si>
  <si>
    <t>　其他工资福利支出</t>
  </si>
  <si>
    <t>商品和服务支出</t>
  </si>
  <si>
    <t>　办公费</t>
  </si>
  <si>
    <t>　印刷费</t>
  </si>
  <si>
    <t>　咨询费</t>
  </si>
  <si>
    <t>　手续费</t>
  </si>
  <si>
    <t>　水费</t>
  </si>
  <si>
    <t>　电费</t>
  </si>
  <si>
    <t>　邮电费</t>
  </si>
  <si>
    <t>　取暖费</t>
  </si>
  <si>
    <t>　物业管理费</t>
  </si>
  <si>
    <t>　差旅费</t>
  </si>
  <si>
    <t>　维修（护）费</t>
  </si>
  <si>
    <t>　租赁费</t>
  </si>
  <si>
    <t>　会议费</t>
  </si>
  <si>
    <t>　培训费</t>
  </si>
  <si>
    <t>　公务接待费</t>
  </si>
  <si>
    <t>　专用材料费</t>
  </si>
  <si>
    <t>　被装购置费</t>
  </si>
  <si>
    <t>　劳务费</t>
  </si>
  <si>
    <t>　委托业务费</t>
  </si>
  <si>
    <t>　工会经费</t>
  </si>
  <si>
    <t>　福利费</t>
  </si>
  <si>
    <t>　公务用车运行维护费</t>
  </si>
  <si>
    <t>　其他交通费用</t>
  </si>
  <si>
    <t>　其他商品和服务支出</t>
  </si>
  <si>
    <t>对个人和家庭的补助</t>
  </si>
  <si>
    <t>　离休费</t>
  </si>
  <si>
    <t>　退休费</t>
  </si>
  <si>
    <t xml:space="preserve">  抚恤金</t>
  </si>
  <si>
    <t>　生活补助</t>
  </si>
  <si>
    <t>　奖励金</t>
  </si>
  <si>
    <t>　其他对个人和家庭的补助</t>
  </si>
  <si>
    <t>资本性支出</t>
  </si>
  <si>
    <t>　办公设备购置</t>
  </si>
  <si>
    <t xml:space="preserve">  专用设备购置</t>
  </si>
  <si>
    <t>　大型修缮</t>
  </si>
  <si>
    <t xml:space="preserve">  信息网络及软件购置更新</t>
  </si>
  <si>
    <t xml:space="preserve">  其他资本性支出</t>
  </si>
  <si>
    <t>合   计</t>
  </si>
  <si>
    <t>2024年一般公共预算收支平衡表</t>
  </si>
  <si>
    <r>
      <rPr>
        <b/>
        <sz val="12"/>
        <rFont val="宋体"/>
        <charset val="134"/>
      </rPr>
      <t>收</t>
    </r>
    <r>
      <rPr>
        <b/>
        <sz val="14"/>
        <rFont val="宋体"/>
        <charset val="134"/>
      </rPr>
      <t>入</t>
    </r>
  </si>
  <si>
    <r>
      <rPr>
        <b/>
        <sz val="12"/>
        <rFont val="宋体"/>
        <charset val="134"/>
      </rPr>
      <t>支</t>
    </r>
    <r>
      <rPr>
        <b/>
        <sz val="14"/>
        <rFont val="宋体"/>
        <charset val="134"/>
      </rPr>
      <t>出</t>
    </r>
  </si>
  <si>
    <t>本级收入合计</t>
  </si>
  <si>
    <t>本级支出合计</t>
  </si>
  <si>
    <t>转移性收入</t>
  </si>
  <si>
    <t>转移性支出</t>
  </si>
  <si>
    <t xml:space="preserve">  上级补助收入</t>
  </si>
  <si>
    <t xml:space="preserve">  上解支出</t>
  </si>
  <si>
    <t xml:space="preserve">    返还性收入</t>
  </si>
  <si>
    <t xml:space="preserve">    体制上解支出</t>
  </si>
  <si>
    <t xml:space="preserve">      所得税基数返还收入 </t>
  </si>
  <si>
    <t xml:space="preserve">    专项上解支出</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</si>
  <si>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</si>
  <si>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</si>
  <si>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</si>
  <si>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</si>
  <si>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</si>
  <si>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</si>
  <si>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</si>
  <si>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</si>
  <si>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</si>
  <si>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</si>
  <si>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</si>
  <si>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</si>
  <si>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</si>
  <si>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</si>
  <si>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</si>
  <si>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</si>
  <si>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</si>
  <si>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</si>
  <si>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巩固拓展脱贫攻坚成果衔接乡村振兴转移支付收入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</si>
  <si>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</si>
  <si>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</si>
  <si>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</si>
  <si>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</si>
  <si>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</si>
  <si>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</si>
  <si>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</si>
  <si>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</si>
  <si>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</si>
  <si>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</si>
  <si>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</si>
  <si>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</si>
  <si>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</si>
  <si>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</si>
  <si>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</si>
  <si>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</si>
  <si>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</si>
  <si>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</si>
  <si>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</si>
  <si>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</si>
  <si>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</si>
  <si>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</si>
  <si>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</si>
  <si>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</si>
  <si>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</si>
  <si>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</si>
  <si>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</si>
  <si>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</si>
  <si>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</si>
  <si>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</si>
  <si>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</si>
  <si>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</si>
  <si>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</si>
  <si>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</si>
  <si>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</si>
  <si>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</si>
  <si>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</si>
  <si>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</si>
  <si>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</si>
  <si>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</si>
  <si>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</si>
  <si>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</si>
  <si>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</si>
  <si>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</si>
  <si>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上年结余收入</t>
  </si>
  <si>
    <t xml:space="preserve">  调入资金</t>
  </si>
  <si>
    <t xml:space="preserve">  调出资金</t>
  </si>
  <si>
    <t xml:space="preserve">    从政府性基金预算调入</t>
  </si>
  <si>
    <t xml:space="preserve">  年终结余</t>
  </si>
  <si>
    <t xml:space="preserve">    从国有资本经营预算调入</t>
  </si>
  <si>
    <t xml:space="preserve">  地方政府一般债务还本支出</t>
  </si>
  <si>
    <t xml:space="preserve">    从其他资金调入</t>
  </si>
  <si>
    <t xml:space="preserve">  地方政府一般债务转贷支出</t>
  </si>
  <si>
    <t xml:space="preserve">  地方政府一般债务收入</t>
  </si>
  <si>
    <t xml:space="preserve">  援助其他地区支出</t>
  </si>
  <si>
    <t xml:space="preserve">  地方政府一般债务转贷收入</t>
  </si>
  <si>
    <t xml:space="preserve">  安排预算稳定调节基金</t>
  </si>
  <si>
    <t xml:space="preserve">  接受其他地区援助收入</t>
  </si>
  <si>
    <t xml:space="preserve">  补充预算周转金</t>
  </si>
  <si>
    <t xml:space="preserve">  动用预算稳定调节基金</t>
  </si>
  <si>
    <t>收入总计</t>
  </si>
  <si>
    <t>支出总计</t>
  </si>
  <si>
    <t>2024年提前下达一般性转移支付明细表</t>
  </si>
  <si>
    <t>项      目</t>
  </si>
  <si>
    <t>金额</t>
  </si>
  <si>
    <t>合    计</t>
  </si>
  <si>
    <t xml:space="preserve">    一、1100202均衡性转移支付补助收入</t>
  </si>
  <si>
    <t>下达2018年省对市县均衡性转移支付补助增量资金的通知</t>
  </si>
  <si>
    <t>提前下达2016年调整工资等一般性转移支付的通知</t>
  </si>
  <si>
    <t>提前下达2016年省对市县均衡性转移支付增量资金的通知</t>
  </si>
  <si>
    <t>调整工资政策均衡性转移支付</t>
  </si>
  <si>
    <t>提前下达2024年社区事务转移支付补助的通知</t>
  </si>
  <si>
    <t>提前下达2024年农业转移人口市民化奖励资金的通知</t>
  </si>
  <si>
    <t>提前下达2024年均衡性转移支付的通知</t>
  </si>
  <si>
    <t>提前下达2024年乡镇工作补贴转移支付资金的通知</t>
  </si>
  <si>
    <t xml:space="preserve">    二、1100207县级基本财力保障机制奖补资金收入</t>
  </si>
  <si>
    <t>提前下达2024年县级基本财力保障机制奖补资金预算的通知</t>
  </si>
  <si>
    <t xml:space="preserve">    三、1100208结算补助收入</t>
  </si>
  <si>
    <t>资源税改革后预计收入低于调整后收入水平省级补助市县</t>
  </si>
  <si>
    <t>核定税务部门经费划转基数的通知</t>
  </si>
  <si>
    <t>提前下达2024年中央及市级解决特殊疑难信访问题资金预算的通知</t>
  </si>
  <si>
    <t>提前下达2024年度选调生到村工作中央和省级财政补助资金的通知</t>
  </si>
  <si>
    <t>提前下达2024年民兵补助资金的通知</t>
  </si>
  <si>
    <t>上划晋城市生态环境局各县（市、区）分局经费有关事项的通知</t>
  </si>
  <si>
    <t>提前下达2024年公共图书馆、美术馆、文化馆（站）免费开放中央及省级补助资金预算的通知</t>
  </si>
  <si>
    <t>提前下达2024年公共体育场馆向社会免费或低收费开放中央补助资金预算的通知</t>
  </si>
  <si>
    <t>提前下达2024年博物馆纪念馆免费开放中央及省级补助资金预算的通知</t>
  </si>
  <si>
    <t xml:space="preserve">    四、1100212资源枯竭型城市转移支付补助收入</t>
  </si>
  <si>
    <t>提前下达2024年资源枯竭城市转移支付的通知</t>
  </si>
  <si>
    <t xml:space="preserve">    五、1100225产粮（油）大县奖励资金收入</t>
  </si>
  <si>
    <t>提前下达2024年中央财政产粮大县奖励资金预算的通知</t>
  </si>
  <si>
    <t xml:space="preserve">    六、1100227固定数额补助收入</t>
  </si>
  <si>
    <t>2015年中央对地方审计专项补助经费</t>
  </si>
  <si>
    <t>下达农村义务教育学校绩效工资转移支付的通知</t>
  </si>
  <si>
    <t>农村公共卫生与基层医疗卫生事业单位绩效工资转移支付</t>
  </si>
  <si>
    <t>工商质监下划</t>
  </si>
  <si>
    <t>合并后定额结算事项（基数文件）</t>
  </si>
  <si>
    <t>提前下达2024年农村税费改革转移支付资金的通知</t>
  </si>
  <si>
    <t>提前下达2024年基层科普行动计划中央资金和基层科普服务能力省级资金预算的通知</t>
  </si>
  <si>
    <t xml:space="preserve">    七、1100228革命老区转移支付收入</t>
  </si>
  <si>
    <t>提前下达2024年革命老区转移支付的通知</t>
  </si>
  <si>
    <t xml:space="preserve">    八、1100231欠发达地区转移支付收入</t>
  </si>
  <si>
    <t>提前下达2024年中央财政衔接推进乡村振兴补助资金预算指标的通知</t>
  </si>
  <si>
    <t>提前下达2024年省级财政衔接推进乡村振兴补助资金预算指标的通知</t>
  </si>
  <si>
    <t>提前下达2024年第一批市级农业转移支付资金和乡村振兴（衔接）资金预算指标的通知</t>
  </si>
  <si>
    <t>“1+N”防贫综合保险市级保费</t>
  </si>
  <si>
    <t xml:space="preserve">    九、1100244公共安全共同财政事权转移支付收入</t>
  </si>
  <si>
    <t>提前下达2024年中央和省级政法转移支付资金的通知</t>
  </si>
  <si>
    <t xml:space="preserve">    十、1100245教育共同财政事权转移支付收入</t>
  </si>
  <si>
    <t>提前下达2024年学生资助补助经费（普通高中）中央和省级资金预算的通知</t>
  </si>
  <si>
    <t>提前下达2024年城乡义务教育补助经费中央及省级资金预算的通知</t>
  </si>
  <si>
    <t>提前下达2024年学生资助补助经费（中等职业教育）中央和省级资金预算的通知</t>
  </si>
  <si>
    <t>提前下达2024年特殊教育中央补助资金预算的通知</t>
  </si>
  <si>
    <t>提前下达2024年支持学前教育发展资金预算的通知</t>
  </si>
  <si>
    <t>提前下达2024年义务教育薄弱环节改善与能力提升补助资金预算的通知</t>
  </si>
  <si>
    <t>提前下达2024年现代职业教育质量提升计划中央资金预算（第一批）的通知</t>
  </si>
  <si>
    <t>提前下达2024年现代职业教育质量提升计划中央资金预算（第二批）的通知</t>
  </si>
  <si>
    <t>2024年城乡义务教育补助经费市级资金</t>
  </si>
  <si>
    <t>2024年学生资助补助（普通高中）市级资金</t>
  </si>
  <si>
    <t>2024年学前教育幼儿资助市级资金</t>
  </si>
  <si>
    <t>2024年中等职业学校免学费及助学金市级资金</t>
  </si>
  <si>
    <t xml:space="preserve">    十一、1100247文化旅游体育与传媒共同财政事权转移支付收入</t>
  </si>
  <si>
    <t>提前下达2024年国家文物保护资金预算的通知</t>
  </si>
  <si>
    <t>提前下达2024年中央支持地方公共文化服务体系建设补助资金预算（广播电视）的通知</t>
  </si>
  <si>
    <t>提前下达2024年省级文物保护专项资金预算（第一批）的通知</t>
  </si>
  <si>
    <t>提前下达2024年度群众文化惠民工程“四个一批”项目经费预算的通知</t>
  </si>
  <si>
    <t>提前下达2024年公共文化服务体系建设中央及省级补助资金预算的通知</t>
  </si>
  <si>
    <t>提前下达2024年省级新时代文明实践中心建设资金的通知</t>
  </si>
  <si>
    <t>提前下达2024年公共图书馆、美术馆、文化馆（站）免费开放市级补助资金预算的通知</t>
  </si>
  <si>
    <t>提前下达2024年博物馆纪念馆免费开放市级补助资金预算的通知</t>
  </si>
  <si>
    <t>提前下达2024年市级文物保护专项资金（第一批）的通知</t>
  </si>
  <si>
    <t xml:space="preserve">    十二、1100248社会保障和就业共同财政事权转移支付收入</t>
  </si>
  <si>
    <t>提前下达2024年中央残疾人事业发展补助资金的通知</t>
  </si>
  <si>
    <t>提前下达2024年省级财政残疾人事业转移支付预算指标的通知</t>
  </si>
  <si>
    <t>提前下达2024年城乡居民养老保险中央和省级财政补助资金的通知</t>
  </si>
  <si>
    <t>提前下达2024年中央财政机关事业单位养老保险制度改革补助经费预算的通知</t>
  </si>
  <si>
    <t>提前下达2024年优抚对象补助资金预算指标的通知</t>
  </si>
  <si>
    <t>提前下达2024年省级经济困难失能老年人护理补贴资金的通知</t>
  </si>
  <si>
    <t>提前下达2024年中央和省、市级财政困难群众救助补助资金预算的通知</t>
  </si>
  <si>
    <t>下达2024年边界管控专项补助市级资金的通知</t>
  </si>
  <si>
    <t>提前下达2024年中央和省级财政就业补助资金预算指标的通知</t>
  </si>
  <si>
    <t>提前下达2024年市级特困供养人员补助资金的通知</t>
  </si>
  <si>
    <t>提前下达2024年高龄津补贴省级补助资金的通知</t>
  </si>
  <si>
    <t>提前下达2024年残疾人公益性岗位市级补助资金的通知</t>
  </si>
  <si>
    <t>提前下达2024年困难残疾人生活补贴和重度残疾人护理补贴资金预算指标的通知</t>
  </si>
  <si>
    <t>提前下达2024年残疾人自主就业创业补助资金的通知</t>
  </si>
  <si>
    <t xml:space="preserve">提前下达2024年城乡居民基本养老保险市级财政补助资金的通知 </t>
  </si>
  <si>
    <t>提前下达2024年城乡居民补充养老保险市级财政补助资金的通知</t>
  </si>
  <si>
    <t>提前下达2024年军队转业干部中央补助经费的通知</t>
  </si>
  <si>
    <t>提前下达2024年中央退役安置补助经费预算的通知</t>
  </si>
  <si>
    <t>提前下达2024年优抚对象中央省级（第二批）和市级补助经费的通知</t>
  </si>
  <si>
    <t>提前下达2024年省级退役安置补助经费预算（第二批）的通知</t>
  </si>
  <si>
    <t>提前下达2024年省级退役安置补助经费预算的通知</t>
  </si>
  <si>
    <t xml:space="preserve">    十三、1100249医疗卫生共同财政事权转移支付收入</t>
  </si>
  <si>
    <t>提前下达2024年省级地方公共卫生服务补助资金的通知</t>
  </si>
  <si>
    <t>提前下达2024年省级财政医疗卫生机构改革与发展补助资金预算的通知</t>
  </si>
  <si>
    <t>提前下达2024年优抚对象医疗保障经费的通知</t>
  </si>
  <si>
    <t>提前下达2024年中央、省和市级财政医疗救助补助资金预算的通知</t>
  </si>
  <si>
    <t>提前下达2024年省级财政医疗服务与保障能力提升（卫生健康人才培养）补助资金预算的通知</t>
  </si>
  <si>
    <t>提前下达2024年中央财政医疗服务与保障能力提升补助资金预算的通知</t>
  </si>
  <si>
    <t>提前下达2024年村卫生室实施国家基本药物制度市级补助资金的通知</t>
  </si>
  <si>
    <t>提前下达2024年省级财政“见高地、兜网底、提能力”强医工程补助资金预算的通知</t>
  </si>
  <si>
    <t>提前下达2024年中央财政医疗服务与保障能力提升（公立医院综合改革）补助资金预算的通知</t>
  </si>
  <si>
    <t>提前下达2024年中央和省计划生育服务补助资金预算的通知</t>
  </si>
  <si>
    <t>提前下达2024年中央财政基本药物制度补助资金预算的通知</t>
  </si>
  <si>
    <t>提前下达2024年中央和省财政基本公共卫生服务补助资金预算的通知</t>
  </si>
  <si>
    <t xml:space="preserve">    十四、1100250节能环保共同财政事权转移支付收入</t>
  </si>
  <si>
    <t>提前下达2024年中央财政林业草原生态保护恢复资金的通知</t>
  </si>
  <si>
    <t xml:space="preserve">    十五、1100252农林水共同财政事权转移支付收入</t>
  </si>
  <si>
    <t>提前下达2024年度农业保险保费补贴资金预算指标的通知</t>
  </si>
  <si>
    <t>提前下达2024年省级林业改革发展转移支付资金预算指标的通知</t>
  </si>
  <si>
    <t>提前下达2024年中央耕地建设与利用（高标准农田建设）资金预算指标的通知</t>
  </si>
  <si>
    <t>提前下达2024年中央防灾减灾和水利救灾资金（动物防疫补助）预算指标的通知</t>
  </si>
  <si>
    <t>提前下达2024年省级水利转移支付资金（基金）预算指标的通知</t>
  </si>
  <si>
    <t>提前下达2024年中央水利发展资金预算指标的通知</t>
  </si>
  <si>
    <t>提前下达2024年省级农业相关转移支付资金预算的通知</t>
  </si>
  <si>
    <t>提前下达2024年省级乡村环境治理补助资金的通知</t>
  </si>
  <si>
    <t>提前下达2024年省级第一批乡村振兴专项资金预算指标的通知</t>
  </si>
  <si>
    <t>提前下达2024年中央农业相关转移支付资金预算的通知</t>
  </si>
  <si>
    <t>提前下达2024年省级第二批农业相关转移支付资金预算指标的通知</t>
  </si>
  <si>
    <t>提前下达2024年第一批市级水利发展资金预算指标的通知</t>
  </si>
  <si>
    <t xml:space="preserve">    十六、1100253交通运输共同财政事权转移支付收入</t>
  </si>
  <si>
    <t>提前下达2024年成品油税费改革转移支付的通知</t>
  </si>
  <si>
    <t>下达2024年成品油增长性补助资金支出预算的通知</t>
  </si>
  <si>
    <t xml:space="preserve">    十七、1100258住房保障共同财政事权转移支付收入</t>
  </si>
  <si>
    <t>提前下达2024年部分中央财政城镇保障性安居工程补助资金预算的通知</t>
  </si>
  <si>
    <t xml:space="preserve">    十八、1100299其他一般性转移支付收入</t>
  </si>
  <si>
    <t>提前下达2024年度省级基层市场监管补助经费的通知</t>
  </si>
  <si>
    <t>提前下达2024年生猪调出大县中央奖励资金预算的通知</t>
  </si>
  <si>
    <t>2024年提前下达一般公共预算专项指标明细表</t>
  </si>
  <si>
    <t>科目代码</t>
  </si>
  <si>
    <t>科目名称</t>
  </si>
  <si>
    <t/>
  </si>
  <si>
    <t>公共财政预算资金</t>
  </si>
  <si>
    <t>201</t>
  </si>
  <si>
    <t xml:space="preserve">  一般公共服务支出</t>
  </si>
  <si>
    <t>20101</t>
  </si>
  <si>
    <t xml:space="preserve">   人大事务</t>
  </si>
  <si>
    <t>2010108</t>
  </si>
  <si>
    <t>　         提前下达2024年度市人大代表和代表小组活动经费</t>
  </si>
  <si>
    <t>　         提前下达2024年度市人大代表联络站经费</t>
  </si>
  <si>
    <t>20105</t>
  </si>
  <si>
    <t>2010507</t>
  </si>
  <si>
    <t>　         提前下达2024年度省级和市级第五次全国经济普查经费</t>
  </si>
  <si>
    <t>2010508</t>
  </si>
  <si>
    <t>　         提前下达2024年晋城市人口变动情况抽样调查经费</t>
  </si>
  <si>
    <t>20129</t>
  </si>
  <si>
    <t>2012902</t>
  </si>
  <si>
    <t>　         提前下达2024年度妇女儿童工作专项资金</t>
  </si>
  <si>
    <t>20132</t>
  </si>
  <si>
    <t>2013299</t>
  </si>
  <si>
    <t>　         提前下达2024年度省级和市级党员教育培训专项经费</t>
  </si>
  <si>
    <t>　         提前下达2024年度省级和市级两新组织联合党组织和党建指导员工作经费</t>
  </si>
  <si>
    <t>20136</t>
  </si>
  <si>
    <t>2013602</t>
  </si>
  <si>
    <t>　         提前下达2024年全科网格员经费</t>
  </si>
  <si>
    <t>206</t>
  </si>
  <si>
    <t xml:space="preserve">  科学技术支出</t>
  </si>
  <si>
    <t>20605</t>
  </si>
  <si>
    <t>2060502</t>
  </si>
  <si>
    <t xml:space="preserve">          提前下达2024年大众创业万众创新专项资金</t>
  </si>
  <si>
    <t>207</t>
  </si>
  <si>
    <t xml:space="preserve">  文化旅游体育与传媒支出</t>
  </si>
  <si>
    <t>20701</t>
  </si>
  <si>
    <t>2070111</t>
  </si>
  <si>
    <t xml:space="preserve">            提前下达2024年传统工艺美术保护发展专项资金</t>
  </si>
  <si>
    <t>2070199</t>
  </si>
  <si>
    <t xml:space="preserve">            提前下达2024年旅游发展专项资金（旅游厕所）</t>
  </si>
  <si>
    <t>20702</t>
  </si>
  <si>
    <t>2070204</t>
  </si>
  <si>
    <t xml:space="preserve">           2024年省级文物保护员经费</t>
  </si>
  <si>
    <t xml:space="preserve">           提前下达2024年古建筑日常养护经费</t>
  </si>
  <si>
    <t>20706</t>
  </si>
  <si>
    <t>2070699</t>
  </si>
  <si>
    <t xml:space="preserve">           提前下达2024年乡镇（公社）老放映员省级补助资金</t>
  </si>
  <si>
    <t>20799</t>
  </si>
  <si>
    <t>2079902</t>
  </si>
  <si>
    <t>208</t>
  </si>
  <si>
    <t xml:space="preserve">  社会保障和就业支出</t>
  </si>
  <si>
    <t>20810</t>
  </si>
  <si>
    <t>2081002</t>
  </si>
  <si>
    <t xml:space="preserve">           提前下达2024年适老化改造</t>
  </si>
  <si>
    <t>20899</t>
  </si>
  <si>
    <t>2089999</t>
  </si>
  <si>
    <t xml:space="preserve">           提前下达2024年社区居家养老服务“1251”工程项目奖补资金</t>
  </si>
  <si>
    <t>210</t>
  </si>
  <si>
    <t xml:space="preserve">  卫生健康支出</t>
  </si>
  <si>
    <t>21004</t>
  </si>
  <si>
    <t>2100409</t>
  </si>
  <si>
    <t xml:space="preserve">           提前下达2024年中央财政重大传染病防控经费预算</t>
  </si>
  <si>
    <t>21017</t>
  </si>
  <si>
    <t>2101704</t>
  </si>
  <si>
    <t xml:space="preserve">            提前下达2024年省级建设中医药强省专项补助资金</t>
  </si>
  <si>
    <t>211</t>
  </si>
  <si>
    <t xml:space="preserve">  节能环保支出</t>
  </si>
  <si>
    <t>21110</t>
  </si>
  <si>
    <t>2111001</t>
  </si>
  <si>
    <t xml:space="preserve">            提前下达2024年清洁能源发展专项资金预算</t>
  </si>
  <si>
    <t>212</t>
  </si>
  <si>
    <t xml:space="preserve">  城乡社区支出</t>
  </si>
  <si>
    <t>21202</t>
  </si>
  <si>
    <t>2120201</t>
  </si>
  <si>
    <t xml:space="preserve">            提前下达2024年城镇建设发展专项资金</t>
  </si>
  <si>
    <t>21299</t>
  </si>
  <si>
    <t>2129999</t>
  </si>
  <si>
    <t xml:space="preserve">            提前下达2024年市级市属国有企业退休人员社会化管理补助资金</t>
  </si>
  <si>
    <t>213</t>
  </si>
  <si>
    <t xml:space="preserve">  农林水支出</t>
  </si>
  <si>
    <r>
      <rPr>
        <sz val="11"/>
        <rFont val="宋体"/>
        <charset val="134"/>
      </rPr>
      <t>2</t>
    </r>
    <r>
      <rPr>
        <sz val="11"/>
        <rFont val="宋体"/>
        <charset val="134"/>
      </rPr>
      <t>1307</t>
    </r>
  </si>
  <si>
    <r>
      <rPr>
        <sz val="11"/>
        <rFont val="宋体"/>
        <charset val="134"/>
      </rPr>
      <t>2</t>
    </r>
    <r>
      <rPr>
        <sz val="11"/>
        <rFont val="宋体"/>
        <charset val="134"/>
      </rPr>
      <t>130701</t>
    </r>
  </si>
  <si>
    <t>2130701</t>
  </si>
  <si>
    <r>
      <rPr>
        <sz val="11"/>
        <rFont val="宋体"/>
        <charset val="134"/>
      </rPr>
      <t xml:space="preserve"> </t>
    </r>
    <r>
      <rPr>
        <sz val="12"/>
        <rFont val="宋体"/>
        <charset val="134"/>
      </rPr>
      <t xml:space="preserve">           提前下达2024年中央农村综合改革转移支付</t>
    </r>
  </si>
  <si>
    <r>
      <rPr>
        <sz val="11"/>
        <rFont val="宋体"/>
        <charset val="134"/>
      </rPr>
      <t xml:space="preserve"> </t>
    </r>
    <r>
      <rPr>
        <sz val="12"/>
        <rFont val="宋体"/>
        <charset val="134"/>
      </rPr>
      <t xml:space="preserve">           提前下达2024年省级农村综合改革转移支付</t>
    </r>
  </si>
  <si>
    <t>2130707</t>
  </si>
  <si>
    <t>21308</t>
  </si>
  <si>
    <t>2130804</t>
  </si>
  <si>
    <r>
      <rPr>
        <sz val="11"/>
        <rFont val="宋体"/>
        <charset val="134"/>
      </rPr>
      <t xml:space="preserve"> </t>
    </r>
    <r>
      <rPr>
        <sz val="12"/>
        <rFont val="宋体"/>
        <charset val="134"/>
      </rPr>
      <t xml:space="preserve">           提前下达2024年度市级创业担保贷款贴息资金</t>
    </r>
  </si>
  <si>
    <r>
      <rPr>
        <sz val="11"/>
        <rFont val="宋体"/>
        <charset val="134"/>
      </rPr>
      <t xml:space="preserve"> </t>
    </r>
    <r>
      <rPr>
        <sz val="12"/>
        <rFont val="宋体"/>
        <charset val="134"/>
      </rPr>
      <t xml:space="preserve">           提前下达2024年度普惠金融发展专项资金预算指标</t>
    </r>
  </si>
  <si>
    <t>214</t>
  </si>
  <si>
    <t xml:space="preserve">  交通运输支出</t>
  </si>
  <si>
    <t>21401</t>
  </si>
  <si>
    <t>2140104</t>
  </si>
  <si>
    <r>
      <rPr>
        <sz val="11"/>
        <rFont val="宋体"/>
        <charset val="134"/>
      </rPr>
      <t xml:space="preserve"> </t>
    </r>
    <r>
      <rPr>
        <sz val="12"/>
        <rFont val="宋体"/>
        <charset val="134"/>
      </rPr>
      <t xml:space="preserve">           提前下达2024年交通运输领域项目资金（第一批）支出预算</t>
    </r>
  </si>
  <si>
    <t>2140106</t>
  </si>
  <si>
    <t>215</t>
  </si>
  <si>
    <t xml:space="preserve">  资源勘探工业信息等支出</t>
  </si>
  <si>
    <t>21502</t>
  </si>
  <si>
    <t>2150210</t>
  </si>
  <si>
    <t xml:space="preserve">            提前下达2024年晋城市工艺美术产业发展专项资金（部分）</t>
  </si>
  <si>
    <t>21508</t>
  </si>
  <si>
    <t>2150805</t>
  </si>
  <si>
    <t xml:space="preserve">            提前下达2024年省级中小企业发展专项资金</t>
  </si>
  <si>
    <t xml:space="preserve">            提前下达2024部分中小企业发展专项资金</t>
  </si>
  <si>
    <t>216</t>
  </si>
  <si>
    <t xml:space="preserve">  商业服务业等支出</t>
  </si>
  <si>
    <t>21602</t>
  </si>
  <si>
    <t>2160299</t>
  </si>
  <si>
    <t xml:space="preserve">            提前下达2024年乡村E镇资金预算</t>
  </si>
  <si>
    <t>21699</t>
  </si>
  <si>
    <t>2169999</t>
  </si>
  <si>
    <t xml:space="preserve">            提前下达2024年新入统服务业企业（单位）奖励资金预算</t>
  </si>
  <si>
    <t>221</t>
  </si>
  <si>
    <t xml:space="preserve">  住房保障支出</t>
  </si>
  <si>
    <t>22101</t>
  </si>
  <si>
    <t>2210105</t>
  </si>
  <si>
    <t xml:space="preserve">            提前下达2024年中央农村危房改造补助资金</t>
  </si>
  <si>
    <t>222</t>
  </si>
  <si>
    <t xml:space="preserve">  粮油物资储备支出</t>
  </si>
  <si>
    <t>22205</t>
  </si>
  <si>
    <t>2220503</t>
  </si>
  <si>
    <t xml:space="preserve">            提前下达2024年省级猪肉活体储备补贴费用</t>
  </si>
  <si>
    <t>224</t>
  </si>
  <si>
    <t xml:space="preserve">  灾害防治及应急管理支出</t>
  </si>
  <si>
    <t>22407</t>
  </si>
  <si>
    <t>2240703</t>
  </si>
  <si>
    <t xml:space="preserve">            预拨2024年市级自然灾害救灾资金支出预算</t>
  </si>
  <si>
    <t>2024年政府性基金预算收支明细表</t>
  </si>
  <si>
    <t>收入</t>
  </si>
  <si>
    <t>支出</t>
  </si>
  <si>
    <t>一、农网还贷资金收入</t>
  </si>
  <si>
    <t>一、文化旅游体育与传媒支出</t>
  </si>
  <si>
    <t>二、海南省高等级公路车辆通行附加费收入</t>
  </si>
  <si>
    <t xml:space="preserve">   国家电影事业发展专项资金安排的支出</t>
  </si>
  <si>
    <t>三、国家电影事业发展专项资金收入</t>
  </si>
  <si>
    <t xml:space="preserve">      资助国产影片放映</t>
  </si>
  <si>
    <t>四、国有土地收益基金收入</t>
  </si>
  <si>
    <t xml:space="preserve">      资助影院建设</t>
  </si>
  <si>
    <t>五、农业土地开发资金收入</t>
  </si>
  <si>
    <t xml:space="preserve">      资助少数民族语电影译制</t>
  </si>
  <si>
    <t>六、国有土地使用权出让收入</t>
  </si>
  <si>
    <t xml:space="preserve">      购买农村电影公益性放映版权服务</t>
  </si>
  <si>
    <t xml:space="preserve">  土地出让价款收入</t>
  </si>
  <si>
    <t xml:space="preserve">      其他国家电影事业发展专项资金支出</t>
  </si>
  <si>
    <t xml:space="preserve">  补缴的土地价款</t>
  </si>
  <si>
    <t xml:space="preserve">   旅游发展基金支出</t>
  </si>
  <si>
    <t xml:space="preserve">  划拨土地收入</t>
  </si>
  <si>
    <t xml:space="preserve">      宣传促销</t>
  </si>
  <si>
    <t xml:space="preserve">  缴纳新增建设用地土地有偿使用费</t>
  </si>
  <si>
    <t xml:space="preserve">      行业规划</t>
  </si>
  <si>
    <t xml:space="preserve">  其他土地出让收入</t>
  </si>
  <si>
    <t xml:space="preserve">      旅游事业补助</t>
  </si>
  <si>
    <t>七、大中型水库库区基金收入</t>
  </si>
  <si>
    <t xml:space="preserve">      地方旅游开发项目补助</t>
  </si>
  <si>
    <t>八、彩票公益金收入</t>
  </si>
  <si>
    <t xml:space="preserve">      其他旅游发展基金支出 </t>
  </si>
  <si>
    <t xml:space="preserve">  福利彩票公益金收入</t>
  </si>
  <si>
    <t xml:space="preserve">   国家电影事业发展专项资金对应专项债务收入安排的支出</t>
  </si>
  <si>
    <t xml:space="preserve">  体育彩票公益金收入</t>
  </si>
  <si>
    <t xml:space="preserve">      资助城市影院</t>
  </si>
  <si>
    <t>九、城市基础设施配套费收入</t>
  </si>
  <si>
    <t xml:space="preserve">      其他国家电影事业发展专项资金对应专项债务收入支出</t>
  </si>
  <si>
    <t>十、小型水库移民扶助基金收入</t>
  </si>
  <si>
    <t>三、节能环保支出</t>
  </si>
  <si>
    <t>十一、国家重大水利工程建设基金收入</t>
  </si>
  <si>
    <t xml:space="preserve">    可再生能源电价附加收入安排的支出</t>
  </si>
  <si>
    <t>十二、车辆通行费</t>
  </si>
  <si>
    <t xml:space="preserve">      风力发电补助</t>
  </si>
  <si>
    <t>十三、污水处理费收入</t>
  </si>
  <si>
    <t xml:space="preserve">      太阳能发电补助</t>
  </si>
  <si>
    <t>十四、彩票发行机构和彩票销售机构的业务费用</t>
  </si>
  <si>
    <t xml:space="preserve">      生物质能发电补助</t>
  </si>
  <si>
    <t xml:space="preserve">  福利彩票销售机构的业务费用</t>
  </si>
  <si>
    <t xml:space="preserve">      其他可再生能源电价附加收入安排的支出</t>
  </si>
  <si>
    <t xml:space="preserve">  体育彩票销售机构的业务费用</t>
  </si>
  <si>
    <t xml:space="preserve">    废弃电器电子产品处理基金支出</t>
  </si>
  <si>
    <t xml:space="preserve">  彩票兑奖周转金</t>
  </si>
  <si>
    <t xml:space="preserve">      回收处理费用补贴</t>
  </si>
  <si>
    <t xml:space="preserve">  彩票发行销售风险基金</t>
  </si>
  <si>
    <t xml:space="preserve">      信息系统建设</t>
  </si>
  <si>
    <t xml:space="preserve">  彩票市场调控资金收入</t>
  </si>
  <si>
    <t xml:space="preserve">      基金征管经费</t>
  </si>
  <si>
    <t>十五、其他政府性基金收入</t>
  </si>
  <si>
    <t xml:space="preserve">      其他废弃电器电子产品处理基金支出</t>
  </si>
  <si>
    <t>十六、专项债券对应项目专项收入</t>
  </si>
  <si>
    <t>四、城乡社区支出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</si>
  <si>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</si>
  <si>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</si>
  <si>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</si>
  <si>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</si>
  <si>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</si>
  <si>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</si>
  <si>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</si>
  <si>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</si>
  <si>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</si>
  <si>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</si>
  <si>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</si>
  <si>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</si>
  <si>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</si>
  <si>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</si>
  <si>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</si>
  <si>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</si>
  <si>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</si>
  <si>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</si>
  <si>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</si>
  <si>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</si>
  <si>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</si>
  <si>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</si>
  <si>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</si>
  <si>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</si>
  <si>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</si>
  <si>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</si>
  <si>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</si>
  <si>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</si>
  <si>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</si>
  <si>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</si>
  <si>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</si>
  <si>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</si>
  <si>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</si>
  <si>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</si>
  <si>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</si>
  <si>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</si>
  <si>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</si>
  <si>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</si>
  <si>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五、农林水支出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</si>
  <si>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</si>
  <si>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</si>
  <si>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</si>
  <si>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</si>
  <si>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</si>
  <si>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</si>
  <si>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</si>
  <si>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</si>
  <si>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</si>
  <si>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</si>
  <si>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</si>
  <si>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</si>
  <si>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</si>
  <si>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</si>
  <si>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</si>
  <si>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</si>
  <si>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</si>
  <si>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</si>
  <si>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</si>
  <si>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六、交通运输支出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</si>
  <si>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</si>
  <si>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</si>
  <si>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</si>
  <si>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</si>
  <si>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</si>
  <si>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</si>
  <si>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</si>
  <si>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</si>
  <si>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</si>
  <si>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</si>
  <si>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</si>
  <si>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</si>
  <si>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</si>
  <si>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</si>
  <si>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</si>
  <si>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</si>
  <si>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</si>
  <si>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</si>
  <si>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</si>
  <si>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</si>
  <si>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</si>
  <si>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</si>
  <si>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</si>
  <si>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</si>
  <si>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</si>
  <si>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</si>
  <si>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</si>
  <si>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</si>
  <si>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</si>
  <si>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</si>
  <si>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</si>
  <si>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</si>
  <si>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</si>
  <si>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</si>
  <si>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</si>
  <si>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</si>
  <si>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七、资源勘探工业信息等支出</t>
  </si>
  <si>
    <t xml:space="preserve">    农网还贷资金支出</t>
  </si>
  <si>
    <t xml:space="preserve">      地方农网还贷资金支出</t>
  </si>
  <si>
    <t xml:space="preserve">      其他农网还贷资金支出</t>
  </si>
  <si>
    <t>八、其他支出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</si>
  <si>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</si>
  <si>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</si>
  <si>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</si>
  <si>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</si>
  <si>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</si>
  <si>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</si>
  <si>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</si>
  <si>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</si>
  <si>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</si>
  <si>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</si>
  <si>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</si>
  <si>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</si>
  <si>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</si>
  <si>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</si>
  <si>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</si>
  <si>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</si>
  <si>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</si>
  <si>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</si>
  <si>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</si>
  <si>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</si>
  <si>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用于巩固脱贫攻坚成功衔接乡村振兴的彩票公益金支出</t>
  </si>
  <si>
    <t xml:space="preserve">      用于法律援助的彩票公益金支出</t>
  </si>
  <si>
    <t xml:space="preserve">      用于城乡医疗救助的彩票公益金支出</t>
  </si>
  <si>
    <t xml:space="preserve">      用于其他社会公益事业的彩票公益金支出</t>
  </si>
  <si>
    <t>九、债务付息支出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</si>
  <si>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</si>
  <si>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</si>
  <si>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</si>
  <si>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</si>
  <si>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</si>
  <si>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</si>
  <si>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</si>
  <si>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</si>
  <si>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</si>
  <si>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</si>
  <si>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</si>
  <si>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</si>
  <si>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</si>
  <si>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</si>
  <si>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</si>
  <si>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</si>
  <si>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45</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</si>
  <si>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</si>
  <si>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</si>
  <si>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</si>
  <si>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</si>
  <si>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</si>
  <si>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</si>
  <si>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</si>
  <si>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</si>
  <si>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</si>
  <si>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</si>
  <si>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</si>
  <si>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</si>
  <si>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</si>
  <si>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</si>
  <si>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</si>
  <si>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</si>
  <si>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</si>
  <si>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</si>
  <si>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</si>
  <si>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</si>
  <si>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</si>
  <si>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</si>
  <si>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</si>
  <si>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</si>
  <si>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</si>
  <si>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</si>
  <si>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</si>
  <si>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</si>
  <si>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</si>
  <si>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</si>
  <si>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</si>
  <si>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</si>
  <si>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</si>
  <si>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</si>
  <si>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37129</t>
  </si>
  <si>
    <t xml:space="preserve"> 政府性基金转移收入</t>
  </si>
  <si>
    <t xml:space="preserve"> 政府性基金转移支付</t>
  </si>
  <si>
    <t xml:space="preserve">   科学技术</t>
  </si>
  <si>
    <t xml:space="preserve">   抗疫特别国债转移支付支出</t>
  </si>
  <si>
    <t xml:space="preserve">   文化旅游体育与传媒</t>
  </si>
  <si>
    <t xml:space="preserve">   社会保障和就业</t>
  </si>
  <si>
    <t xml:space="preserve">   节能环保</t>
  </si>
  <si>
    <t xml:space="preserve">   城乡社区</t>
  </si>
  <si>
    <t xml:space="preserve">   农林水</t>
  </si>
  <si>
    <t xml:space="preserve">   交通运输</t>
  </si>
  <si>
    <t xml:space="preserve">   资源勘探工业信息等</t>
  </si>
  <si>
    <t xml:space="preserve">   其他收入</t>
  </si>
  <si>
    <t xml:space="preserve"> 上解收入</t>
  </si>
  <si>
    <t xml:space="preserve">   其他支出</t>
  </si>
  <si>
    <t xml:space="preserve">   政府性基金上解收入</t>
  </si>
  <si>
    <t xml:space="preserve"> 上解支出</t>
  </si>
  <si>
    <t xml:space="preserve"> 上年结余收入</t>
  </si>
  <si>
    <t xml:space="preserve">   政府性基金上解支出</t>
  </si>
  <si>
    <t xml:space="preserve">     政府性基金预算上年结余收入</t>
  </si>
  <si>
    <t xml:space="preserve"> 调出资金</t>
  </si>
  <si>
    <t xml:space="preserve">   政府性基金预算调出资金</t>
  </si>
  <si>
    <t xml:space="preserve">    调入政府性基金预算资金</t>
  </si>
  <si>
    <t xml:space="preserve">  地方政府专项债务还本支出</t>
  </si>
  <si>
    <t xml:space="preserve">  专项债务收入</t>
  </si>
  <si>
    <t xml:space="preserve">    海南省高等级公路车辆通行附加费债务还本支出</t>
  </si>
  <si>
    <t xml:space="preserve">    海南省高等级公路车辆通行附加费债务收入</t>
  </si>
  <si>
    <t xml:space="preserve">    国家电影事业发展专项资金债务还本支出</t>
  </si>
  <si>
    <t xml:space="preserve">    国家电影事业发展专项资金债务收入</t>
  </si>
  <si>
    <t xml:space="preserve">    国有土地使用权出让金债务还本支出</t>
  </si>
  <si>
    <t xml:space="preserve">    国有土地使用权出让金债务收入</t>
  </si>
  <si>
    <t xml:space="preserve">    农业土地开发资金债务还本支出</t>
  </si>
  <si>
    <t xml:space="preserve">    农业土地开发资金债务收入</t>
  </si>
  <si>
    <t xml:space="preserve">    大中型水库库区基金债务还本支出</t>
  </si>
  <si>
    <t xml:space="preserve">    大中型水库库区基金债务收入</t>
  </si>
  <si>
    <t xml:space="preserve">    城市基础设施配套费债务还本支出</t>
  </si>
  <si>
    <t xml:space="preserve">    城市基础设施配套费债务收入</t>
  </si>
  <si>
    <t xml:space="preserve">    小型水库移民扶助基金债务还本支出</t>
  </si>
  <si>
    <t xml:space="preserve">    小型水库移民扶助基金债务收入</t>
  </si>
  <si>
    <t xml:space="preserve">    国家重大水利工程建设基金债务还本支出</t>
  </si>
  <si>
    <t xml:space="preserve">    国家重大水利工程建设基金债务收入</t>
  </si>
  <si>
    <t xml:space="preserve">    车辆通行费债务还本支出</t>
  </si>
  <si>
    <t xml:space="preserve">    车辆通行费债务收入</t>
  </si>
  <si>
    <t xml:space="preserve">    污水处理费债务支出</t>
  </si>
  <si>
    <t xml:space="preserve">    污水处理费债务收入</t>
  </si>
  <si>
    <t xml:space="preserve">    土地储备专项债券还本支出</t>
  </si>
  <si>
    <t>10000</t>
  </si>
  <si>
    <t xml:space="preserve">    土地储备专项债券收入</t>
  </si>
  <si>
    <t xml:space="preserve">    政府收费公路专项债券还本支出</t>
  </si>
  <si>
    <t xml:space="preserve">    政府收费公路专项债券收入</t>
  </si>
  <si>
    <t xml:space="preserve">    棚户区改造专项债券还本支出</t>
  </si>
  <si>
    <t xml:space="preserve">    棚户区改造专项债券收入</t>
  </si>
  <si>
    <t xml:space="preserve">    其他地方自行试点项目收益专项债券还本支出</t>
  </si>
  <si>
    <t xml:space="preserve">    其他地方自行试点项目收益专项债券收入</t>
  </si>
  <si>
    <t xml:space="preserve">    其他政府性基金债务还本支出</t>
  </si>
  <si>
    <t xml:space="preserve">    其他政府性基金债务收入</t>
  </si>
  <si>
    <t xml:space="preserve">  抗疫特别国债还本支出</t>
  </si>
  <si>
    <t xml:space="preserve">  债务转贷收入</t>
  </si>
  <si>
    <t xml:space="preserve">  地方政府专项债务转贷支出</t>
  </si>
  <si>
    <t xml:space="preserve">    海南省高等级公路车辆通行费附加费债务转贷收入</t>
  </si>
  <si>
    <t xml:space="preserve">    海南省高等级公路车辆通行附加费债务转贷支出</t>
  </si>
  <si>
    <t xml:space="preserve">    国家电影事业发展资金债务转贷收入</t>
  </si>
  <si>
    <t xml:space="preserve">    国家电影事业发展专项资金债务转贷支出</t>
  </si>
  <si>
    <t xml:space="preserve">    国有土地使用权出让金债务转贷收入</t>
  </si>
  <si>
    <t xml:space="preserve">    国有土地使用权出让金债务转贷支出</t>
  </si>
  <si>
    <t xml:space="preserve">    农业土地开发资金债务转贷收入</t>
  </si>
  <si>
    <t xml:space="preserve">    农业土地开发资金债务转贷支出</t>
  </si>
  <si>
    <t xml:space="preserve">    大中型水库库区基金债务转贷收入</t>
  </si>
  <si>
    <t xml:space="preserve">    大中型水库库区基金债务转贷支出</t>
  </si>
  <si>
    <t xml:space="preserve">    城市基础设施配套费债务转贷收入</t>
  </si>
  <si>
    <t xml:space="preserve">    城市基础设施配套费债务转贷支出</t>
  </si>
  <si>
    <t xml:space="preserve">    小型水库移民扶助基金债务转贷收入</t>
  </si>
  <si>
    <t xml:space="preserve">    小型水库移民扶助基金债务转贷支出</t>
  </si>
  <si>
    <t xml:space="preserve">    国家重大水利工程建设基金债务转贷收入</t>
  </si>
  <si>
    <t xml:space="preserve">    国家重大水利工程建设基金债务转贷支出</t>
  </si>
  <si>
    <t xml:space="preserve">    车辆通行费债务转贷收入</t>
  </si>
  <si>
    <t xml:space="preserve">    车辆通行费债务转贷支出</t>
  </si>
  <si>
    <t xml:space="preserve">    污水处理费债务转贷支出</t>
  </si>
  <si>
    <t xml:space="preserve">    土地储备专项债券转贷收入</t>
  </si>
  <si>
    <t xml:space="preserve">    土地储备专项债券转贷支出</t>
  </si>
  <si>
    <t xml:space="preserve">    政府收费公路专项债券转贷收入</t>
  </si>
  <si>
    <t xml:space="preserve">    政府收费公路专项债券转贷支出</t>
  </si>
  <si>
    <t xml:space="preserve">    棚户区改造专项债券转贷收入</t>
  </si>
  <si>
    <t xml:space="preserve">    棚户区改造专项债券转贷支出</t>
  </si>
  <si>
    <t xml:space="preserve">    其他地方自行试点项目收益专项债券转贷收入</t>
  </si>
  <si>
    <t xml:space="preserve">    其他地方自行试点项目收益专项债券转贷支出</t>
  </si>
  <si>
    <t xml:space="preserve">    其他政府性基金债券转贷收入</t>
  </si>
  <si>
    <t xml:space="preserve">    其他地方政府债务转贷支出</t>
  </si>
  <si>
    <t xml:space="preserve">    政府性基金年终结余</t>
  </si>
  <si>
    <t>2024年提前下达政府性基金专项指标明细表</t>
  </si>
  <si>
    <t>政府性基金</t>
  </si>
  <si>
    <t>21208</t>
  </si>
  <si>
    <t xml:space="preserve">    国有土地使用权出让收入安排的支出【基金】</t>
  </si>
  <si>
    <t>2120804</t>
  </si>
  <si>
    <t xml:space="preserve">     农村基础设施建设支出【基金】</t>
  </si>
  <si>
    <t xml:space="preserve">            提前下达2024年度农村公路市级养护补助资金支出预算</t>
  </si>
  <si>
    <t>2120816</t>
  </si>
  <si>
    <t xml:space="preserve">     农业农村生态环境支出【基金】</t>
  </si>
  <si>
    <t xml:space="preserve">            提前下达2024年度“四好农村路”建设市级补助资金</t>
  </si>
  <si>
    <t>21369</t>
  </si>
  <si>
    <t xml:space="preserve">    国家重大水利工程建设基金安排的支出【基金】</t>
  </si>
  <si>
    <t>2136999</t>
  </si>
  <si>
    <t xml:space="preserve">      其他重大水利工程建设基金支出【基金】</t>
  </si>
  <si>
    <t xml:space="preserve">            提前下达2024年省级水利转移支付资金预算指标</t>
  </si>
  <si>
    <t>21372</t>
  </si>
  <si>
    <t xml:space="preserve">    大中型水库移民后期扶持基金支出【基金】</t>
  </si>
  <si>
    <t>2137201</t>
  </si>
  <si>
    <t xml:space="preserve">      移民补助【基金】</t>
  </si>
  <si>
    <t xml:space="preserve">            提前下达2024年中央水库移民扶持基金预算指标</t>
  </si>
  <si>
    <t>229</t>
  </si>
  <si>
    <t xml:space="preserve">  其他支出</t>
  </si>
  <si>
    <t>22960</t>
  </si>
  <si>
    <t xml:space="preserve">    彩票公益金安排的支出【基金】</t>
  </si>
  <si>
    <t>2296002</t>
  </si>
  <si>
    <t xml:space="preserve">      用于社会福利的彩票公益金支出【基金】</t>
  </si>
  <si>
    <t xml:space="preserve">            提前下达2024年度乡村学校少年宫项目市级福彩公益金资金</t>
  </si>
  <si>
    <t xml:space="preserve">            提前下达2024年省级福利彩票公益金资助项目预算</t>
  </si>
  <si>
    <t xml:space="preserve">            提前下达2024年中央集中彩票公益金支持社会福利事业专项资金</t>
  </si>
  <si>
    <t>2296003</t>
  </si>
  <si>
    <t xml:space="preserve">      用于体育事业的彩票公益金支出【基金】</t>
  </si>
  <si>
    <t xml:space="preserve">            提前下达2024年中央集中彩票公益金支持体育事业专项资金</t>
  </si>
  <si>
    <t>2296006</t>
  </si>
  <si>
    <t xml:space="preserve">      用于残疾人事业的彩票公益金支出【基金】</t>
  </si>
  <si>
    <t xml:space="preserve">            提前下达2024年省级彩票公益金资助残疾人事业项目</t>
  </si>
  <si>
    <t xml:space="preserve">            提前下达2024年中央残疾人事业发展补助资金</t>
  </si>
  <si>
    <t xml:space="preserve">            提前下达2024年残疾人康复补助资金</t>
  </si>
  <si>
    <t>2296010</t>
  </si>
  <si>
    <t xml:space="preserve">      用于文化事业的彩票公益金支出【基金】</t>
  </si>
  <si>
    <t xml:space="preserve">           提前下达2024年省级彩票公金资助公共文化设施建设项目预算</t>
  </si>
  <si>
    <t>2296099</t>
  </si>
  <si>
    <t xml:space="preserve">      用于其他社会公益事业的彩票公益金支出【基金】</t>
  </si>
  <si>
    <t xml:space="preserve">            提前下达2024年中央专项彩票公益金地方社会公益事业发展资金预算</t>
  </si>
  <si>
    <t>2024年国有资本经营预算收支情况表</t>
  </si>
  <si>
    <t>收          入</t>
  </si>
  <si>
    <t>支          出</t>
  </si>
  <si>
    <t>项        目</t>
  </si>
  <si>
    <t>一、利润收入</t>
  </si>
  <si>
    <t>一、解决历史遗留问题及改革成本支出</t>
  </si>
  <si>
    <t>二、股利、股息收入</t>
  </si>
  <si>
    <t>二、国有企业资本金注入</t>
  </si>
  <si>
    <t>三、产权转让收入</t>
  </si>
  <si>
    <t>三、国有企业政策性补贴</t>
  </si>
  <si>
    <t>四、清算收入</t>
  </si>
  <si>
    <t>四、金融国有资本经营预算支出</t>
  </si>
  <si>
    <t>五、其他国有资本经营预算收入</t>
  </si>
  <si>
    <t>五、其他国有资本经营预算支出</t>
  </si>
  <si>
    <t>收 入 合 计</t>
  </si>
  <si>
    <t>支 出 合 计</t>
  </si>
  <si>
    <t>国有资本经营预算转移支付收入</t>
  </si>
  <si>
    <t>国有资本经营预算转移支付支出</t>
  </si>
  <si>
    <t>上年结转</t>
  </si>
  <si>
    <t>国有资本经营预算调出资金</t>
  </si>
  <si>
    <t>结转下年</t>
  </si>
  <si>
    <t>收 入 总 计</t>
  </si>
  <si>
    <t>支 出 总 计</t>
  </si>
  <si>
    <t>2024年提前下达国有资本经营预算专项指标明细表</t>
  </si>
  <si>
    <t>国有资本经营预算</t>
  </si>
  <si>
    <t>223</t>
  </si>
  <si>
    <t xml:space="preserve">  国有资本经营预算支出</t>
  </si>
  <si>
    <t>22301</t>
  </si>
  <si>
    <t xml:space="preserve">    解决历史遗留问题及改革成本支出</t>
  </si>
  <si>
    <t>2230105</t>
  </si>
  <si>
    <t xml:space="preserve">      国有企业退休人员社会化管理补助支出</t>
  </si>
  <si>
    <t xml:space="preserve">            提前下达2024年国有企业退休人员社会化管理中央补助资金</t>
  </si>
  <si>
    <t>2024年社会保险基金预算收支情况表</t>
  </si>
  <si>
    <t>合计</t>
  </si>
  <si>
    <t xml:space="preserve">企业职工基本
养老保险基金
</t>
  </si>
  <si>
    <t>城乡居民基本
养老保险基金</t>
  </si>
  <si>
    <t>机关事业单位基本养老保险基金</t>
  </si>
  <si>
    <t>一、收入</t>
  </si>
  <si>
    <t xml:space="preserve">    其中:1.社会保险费收入</t>
  </si>
  <si>
    <t xml:space="preserve">         2.利息收入</t>
  </si>
  <si>
    <t xml:space="preserve">         3.财政补贴收入</t>
  </si>
  <si>
    <t xml:space="preserve">         4.委托投资收益</t>
  </si>
  <si>
    <t xml:space="preserve">         5.其他收入</t>
  </si>
  <si>
    <t xml:space="preserve">         6.转移收入</t>
  </si>
  <si>
    <t xml:space="preserve">         7.集体补助收入</t>
  </si>
  <si>
    <t xml:space="preserve">         8.中央调剂资金收入（省级专用）</t>
  </si>
  <si>
    <t xml:space="preserve">         9.中央调剂基金收入（中央专用)</t>
  </si>
  <si>
    <t>二、支出</t>
  </si>
  <si>
    <t xml:space="preserve">    其中:1.社会保险待遇支出</t>
  </si>
  <si>
    <t xml:space="preserve">         2.其他支出</t>
  </si>
  <si>
    <t xml:space="preserve">         3.转移支出</t>
  </si>
  <si>
    <t xml:space="preserve">         4.中央调剂基金支出（中央专用）</t>
  </si>
  <si>
    <t xml:space="preserve">         5.中央调剂资金支出（省级专用）</t>
  </si>
  <si>
    <t>三、本年收支结余</t>
  </si>
  <si>
    <t>四、年末滚存结余</t>
  </si>
  <si>
    <t>2023年高平市政府债务限额及余额情况表</t>
  </si>
  <si>
    <t>类型</t>
  </si>
  <si>
    <t>限额</t>
  </si>
  <si>
    <t>余额</t>
  </si>
  <si>
    <t>一般债务</t>
  </si>
  <si>
    <t>各债务单位应付工程款等（存量）</t>
  </si>
  <si>
    <t>神农路北延2015</t>
  </si>
  <si>
    <t>精卫路2015（南内环—南赵庄南大桥段）</t>
  </si>
  <si>
    <t>丹河景观工程2015</t>
  </si>
  <si>
    <t>二期集中供热工程2015</t>
  </si>
  <si>
    <t>2018年置换债券（一般）</t>
  </si>
  <si>
    <t>易地扶贫搬迁、精卫路、丹河市区段景观绿化工程</t>
  </si>
  <si>
    <t>农村供排水工程</t>
  </si>
  <si>
    <t>石末中学教学楼、餐厅</t>
  </si>
  <si>
    <t>河西镇中教学楼公寓楼加固改造</t>
  </si>
  <si>
    <t>二号消防站</t>
  </si>
  <si>
    <t>太行一号国家风景道建设项目</t>
  </si>
  <si>
    <t>高平市北部旅游大通道工程</t>
  </si>
  <si>
    <t>高平市沟北村至果则沟村旅游道路工程</t>
  </si>
  <si>
    <t>雨水情测报及安全监测项目</t>
  </si>
  <si>
    <t>2023年小型水库安全运行项目</t>
  </si>
  <si>
    <t>小计</t>
  </si>
  <si>
    <t>专项债务</t>
  </si>
  <si>
    <t>集中供热二期工程2016</t>
  </si>
  <si>
    <t>建设路南延工程</t>
  </si>
  <si>
    <t>第二污水处理厂工程</t>
  </si>
  <si>
    <t>五路一河工程、客运南侧支路二期工程</t>
  </si>
  <si>
    <t>客运南侧支路工程</t>
  </si>
  <si>
    <t>金峰南路工程</t>
  </si>
  <si>
    <t>城南居委棚户区改造项目</t>
  </si>
  <si>
    <t>2018年置换债券（专项）</t>
  </si>
  <si>
    <t>2018年集中供热工程</t>
  </si>
  <si>
    <t>乡村集中供暖工程</t>
  </si>
  <si>
    <t>太行一号国家风景道（高平段）PPP项目</t>
  </si>
  <si>
    <t>土地储备专项债券</t>
  </si>
  <si>
    <t>2019年高平市集中供热二期配套管网工程</t>
  </si>
  <si>
    <t>高铁站前广场工程项目</t>
  </si>
  <si>
    <t>殡仪馆项目</t>
  </si>
  <si>
    <t>第三热源厂热电联产项目</t>
  </si>
  <si>
    <t>台湾产业园项目</t>
  </si>
  <si>
    <t>太华幼儿园项目</t>
  </si>
  <si>
    <t>余热利用集中供热工程</t>
  </si>
  <si>
    <t>不锈钢产业园标准厂房及附属配套设施建设项目</t>
  </si>
  <si>
    <t>米山园区一期标准化厂房项目</t>
  </si>
  <si>
    <t>台湾产业园建设项目二期工程</t>
  </si>
  <si>
    <t>不锈钢产业园电力迁改项目</t>
  </si>
  <si>
    <r>
      <rPr>
        <sz val="12"/>
        <rFont val="宋体"/>
        <charset val="134"/>
      </rPr>
      <t>兴园路（米山工业大道</t>
    </r>
    <r>
      <rPr>
        <sz val="14"/>
        <color indexed="8"/>
        <rFont val="Times New Roman"/>
        <charset val="134"/>
      </rPr>
      <t>-S331</t>
    </r>
    <r>
      <rPr>
        <sz val="14"/>
        <color indexed="8"/>
        <rFont val="仿宋_GB2312"/>
        <charset val="134"/>
      </rPr>
      <t>）道路工程</t>
    </r>
  </si>
  <si>
    <t>锦华幼儿园项目</t>
  </si>
  <si>
    <t>神农路幼儿园项目</t>
  </si>
  <si>
    <t>秦庄、东山片区集中供热项目</t>
  </si>
  <si>
    <t>高平市福利服务中心项目</t>
  </si>
  <si>
    <t>高平市中医医院智慧医疗平台项目</t>
  </si>
  <si>
    <t>高平市锦华幼儿园</t>
  </si>
  <si>
    <t>高平市神农路幼儿园</t>
  </si>
  <si>
    <t>国道208晋中长治界至晋城金村（长治司马至高平刘庄段）改扩建工程</t>
  </si>
  <si>
    <t>高平智创城先导区建设项目</t>
  </si>
  <si>
    <t>高平市城市燃气管道及设施更新改造项目</t>
  </si>
  <si>
    <t>高平市高铁新区丹米110kv线路迁改工程</t>
  </si>
  <si>
    <t>高平市南城街街道龙渠社区城中村（片区）改造回迁安置房</t>
  </si>
  <si>
    <t xml:space="preserve">    备注：2023年政府债务在债务限额之内。</t>
  </si>
  <si>
    <t>2023年政府债券还本付息表</t>
  </si>
  <si>
    <t>债券类型</t>
  </si>
  <si>
    <t>执行数</t>
  </si>
  <si>
    <t>应还本金</t>
  </si>
  <si>
    <t>应还利息</t>
  </si>
  <si>
    <t>一般债券</t>
  </si>
  <si>
    <t>专项债券</t>
  </si>
  <si>
    <t>2024年政府债券还本付息表</t>
  </si>
  <si>
    <t>2024年高平市“三公”经费预算表</t>
  </si>
  <si>
    <t>合 计</t>
  </si>
  <si>
    <t>预 算 数</t>
  </si>
  <si>
    <t>公务用车购置及运行维护费</t>
  </si>
  <si>
    <t>公务接待费</t>
  </si>
  <si>
    <t>因公出国（境）费</t>
  </si>
  <si>
    <t>运行维护费</t>
  </si>
  <si>
    <t>车辆购置</t>
  </si>
  <si>
    <t>备注：公务接待费比上年下降1.3%。</t>
  </si>
  <si>
    <r>
      <rPr>
        <b/>
        <sz val="18"/>
        <color rgb="FF000000"/>
        <rFont val="宋体"/>
        <charset val="134"/>
      </rPr>
      <t>2024年民生领域重大事项绩效目标情况表</t>
    </r>
  </si>
  <si>
    <r>
      <rPr>
        <b/>
        <sz val="10.5"/>
        <color rgb="FF000000"/>
        <rFont val="宋体"/>
        <charset val="134"/>
      </rPr>
      <t>序号</t>
    </r>
  </si>
  <si>
    <r>
      <rPr>
        <b/>
        <sz val="10.5"/>
        <color rgb="FF000000"/>
        <rFont val="宋体"/>
        <charset val="134"/>
      </rPr>
      <t xml:space="preserve">单 </t>
    </r>
    <r>
      <rPr>
        <b/>
        <sz val="10.5"/>
        <color rgb="FF000000"/>
        <rFont val="宋体"/>
        <charset val="134"/>
      </rPr>
      <t xml:space="preserve"> </t>
    </r>
    <r>
      <rPr>
        <b/>
        <sz val="10.5"/>
        <color rgb="FF000000"/>
        <rFont val="宋体"/>
        <charset val="134"/>
      </rPr>
      <t>位</t>
    </r>
  </si>
  <si>
    <r>
      <rPr>
        <b/>
        <sz val="10.5"/>
        <color rgb="FF000000"/>
        <rFont val="宋体"/>
        <charset val="134"/>
      </rPr>
      <t xml:space="preserve">项 </t>
    </r>
    <r>
      <rPr>
        <b/>
        <sz val="10.5"/>
        <color rgb="FF000000"/>
        <rFont val="宋体"/>
        <charset val="134"/>
      </rPr>
      <t xml:space="preserve"> </t>
    </r>
    <r>
      <rPr>
        <b/>
        <sz val="10.5"/>
        <color rgb="FF000000"/>
        <rFont val="宋体"/>
        <charset val="134"/>
      </rPr>
      <t>目</t>
    </r>
  </si>
  <si>
    <r>
      <rPr>
        <b/>
        <sz val="10.5"/>
        <color rgb="FF000000"/>
        <rFont val="宋体"/>
        <charset val="134"/>
      </rPr>
      <t>预算金额（元）</t>
    </r>
  </si>
  <si>
    <r>
      <rPr>
        <sz val="10.5"/>
        <color rgb="FF000000"/>
        <rFont val="宋体"/>
        <charset val="134"/>
      </rPr>
      <t>高平市住建局</t>
    </r>
  </si>
  <si>
    <r>
      <rPr>
        <sz val="10.5"/>
        <color rgb="FF000000"/>
        <rFont val="宋体"/>
        <charset val="134"/>
      </rPr>
      <t>西北片区市政管网改造及配套工程</t>
    </r>
  </si>
  <si>
    <r>
      <rPr>
        <sz val="10.5"/>
        <color rgb="FF000000"/>
        <rFont val="宋体"/>
        <charset val="134"/>
      </rPr>
      <t>高平市第九中学工程</t>
    </r>
  </si>
  <si>
    <r>
      <rPr>
        <sz val="10.5"/>
        <color rgb="FF000000"/>
        <rFont val="宋体"/>
        <charset val="134"/>
      </rPr>
      <t>高平市水务局</t>
    </r>
  </si>
  <si>
    <r>
      <rPr>
        <sz val="10.5"/>
        <color rgb="FF000000"/>
        <rFont val="宋体"/>
        <charset val="134"/>
      </rPr>
      <t>高平市城乡供排污一体化治理项目一期工程</t>
    </r>
  </si>
  <si>
    <r>
      <rPr>
        <sz val="10.5"/>
        <color rgb="FF000000"/>
        <rFont val="宋体"/>
        <charset val="134"/>
      </rPr>
      <t>高平市卫生健康和体育局</t>
    </r>
  </si>
  <si>
    <r>
      <rPr>
        <sz val="10.5"/>
        <color rgb="FF000000"/>
        <rFont val="宋体"/>
        <charset val="134"/>
      </rPr>
      <t>实施生育补贴政策</t>
    </r>
  </si>
  <si>
    <r>
      <rPr>
        <sz val="10.5"/>
        <color rgb="FF000000"/>
        <rFont val="宋体"/>
        <charset val="134"/>
      </rPr>
      <t>公立医疗机构基本药物零差率销售补偿资金</t>
    </r>
  </si>
  <si>
    <r>
      <rPr>
        <sz val="10.5"/>
        <color rgb="FF000000"/>
        <rFont val="宋体"/>
        <charset val="134"/>
      </rPr>
      <t>高平市疾病预防控制中心</t>
    </r>
  </si>
  <si>
    <r>
      <rPr>
        <sz val="10.5"/>
        <color rgb="FF000000"/>
        <rFont val="宋体"/>
        <charset val="134"/>
      </rPr>
      <t>适龄女性分批次免费接种HPV疫苗</t>
    </r>
  </si>
  <si>
    <r>
      <rPr>
        <sz val="10.5"/>
        <color rgb="FF000000"/>
        <rFont val="宋体"/>
        <charset val="134"/>
      </rPr>
      <t xml:space="preserve">合 </t>
    </r>
    <r>
      <rPr>
        <sz val="10.5"/>
        <color rgb="FF000000"/>
        <rFont val="宋体"/>
        <charset val="134"/>
      </rPr>
      <t xml:space="preserve"> </t>
    </r>
    <r>
      <rPr>
        <sz val="10.5"/>
        <color rgb="FF000000"/>
        <rFont val="宋体"/>
        <charset val="134"/>
      </rPr>
      <t>计</t>
    </r>
  </si>
  <si>
    <r>
      <rPr>
        <b/>
        <sz val="16"/>
        <color rgb="FF000000"/>
        <rFont val="宋体"/>
        <charset val="134"/>
      </rPr>
      <t>高平市县(区)级预算部门（单位）项目支出绩效目标申报表</t>
    </r>
  </si>
  <si>
    <r>
      <rPr>
        <sz val="10"/>
        <color rgb="FF000000"/>
        <rFont val="宋体"/>
        <charset val="134"/>
      </rPr>
      <t>（2024年度）</t>
    </r>
  </si>
  <si>
    <r>
      <rPr>
        <sz val="10.5"/>
        <color rgb="FF000000"/>
        <rFont val="宋体"/>
        <charset val="134"/>
      </rPr>
      <t>项目名称</t>
    </r>
  </si>
  <si>
    <t>西北片区市政管网改造及配套工程</t>
  </si>
  <si>
    <r>
      <rPr>
        <sz val="10.5"/>
        <color rgb="FF000000"/>
        <rFont val="宋体"/>
        <charset val="134"/>
      </rPr>
      <t>主管部门及代码</t>
    </r>
  </si>
  <si>
    <r>
      <rPr>
        <sz val="10.5"/>
        <color rgb="FF000000"/>
        <rFont val="宋体"/>
        <charset val="134"/>
      </rPr>
      <t>017-高平市住房和城乡建设局</t>
    </r>
  </si>
  <si>
    <r>
      <rPr>
        <sz val="10.5"/>
        <color rgb="FF000000"/>
        <rFont val="宋体"/>
        <charset val="134"/>
      </rPr>
      <t>实施单位</t>
    </r>
  </si>
  <si>
    <r>
      <rPr>
        <sz val="10.5"/>
        <color rgb="FF000000"/>
        <rFont val="宋体"/>
        <charset val="134"/>
      </rPr>
      <t>高平市住房和城乡建设局</t>
    </r>
  </si>
  <si>
    <r>
      <rPr>
        <sz val="10.5"/>
        <color rgb="FF000000"/>
        <rFont val="宋体"/>
        <charset val="134"/>
      </rPr>
      <t>项目属性</t>
    </r>
  </si>
  <si>
    <r>
      <rPr>
        <sz val="10.5"/>
        <rFont val="宋体"/>
        <charset val="134"/>
      </rPr>
      <t>一次性项目（</t>
    </r>
    <r>
      <rPr>
        <sz val="10.5"/>
        <rFont val="Calibri"/>
        <charset val="134"/>
      </rPr>
      <t>1</t>
    </r>
    <r>
      <rPr>
        <sz val="10.5"/>
        <rFont val="宋体"/>
        <charset val="134"/>
      </rPr>
      <t>年结束）</t>
    </r>
  </si>
  <si>
    <r>
      <rPr>
        <sz val="10.5"/>
        <color rgb="FF000000"/>
        <rFont val="宋体"/>
        <charset val="134"/>
      </rPr>
      <t>预算金额（元）</t>
    </r>
  </si>
  <si>
    <r>
      <rPr>
        <sz val="10.5"/>
        <color rgb="FF000000"/>
        <rFont val="宋体"/>
        <charset val="134"/>
      </rPr>
      <t>项目概况</t>
    </r>
  </si>
  <si>
    <t>高平市西北片区市政管网改造及配套工程，建设内容包括太华路（S227连接线－铁路桥）拓宽改造工程、八中环路、街头公园及生态停车场。太华路规划为城市主干路，红线宽度30m，设计速度为50km/h，拓宽改造工程北起S227连接线，南至铁路桥，全长约1.2km；八中环路为新建支路，设计速度为20km/h，道路红线为10-20m，工程起于锦盛苑北侧太华路交口，绕锦盛苑、兰苑花园、太华幼儿园、规划八中，至北馨花园西北角与在建八中道路顺接，全长约0.9km；新建街头公园及生态停车场占地约11148.01平方米，建设内容包括新建156个小汽车停车位、180个非机动车停车位和街头公园。 此次申请的资金用于支付北城办拆迁费。</t>
  </si>
  <si>
    <r>
      <rPr>
        <sz val="10.5"/>
        <color rgb="FF000000"/>
        <rFont val="宋体"/>
        <charset val="134"/>
      </rPr>
      <t>立项依据</t>
    </r>
  </si>
  <si>
    <r>
      <rPr>
        <sz val="10.5"/>
        <color rgb="FF000000"/>
        <rFont val="宋体"/>
        <charset val="134"/>
      </rPr>
      <t>高行审字〔2021〕239号，高平市行政审批服务管理局关于高平市西北片区市政管网改造及配套工程项目建议书的批复。</t>
    </r>
  </si>
  <si>
    <r>
      <rPr>
        <sz val="10.5"/>
        <color rgb="FF000000"/>
        <rFont val="宋体"/>
        <charset val="134"/>
      </rPr>
      <t>项目设立必要性</t>
    </r>
  </si>
  <si>
    <r>
      <rPr>
        <sz val="10.5"/>
        <color rgb="FF000000"/>
        <rFont val="宋体"/>
        <charset val="134"/>
      </rPr>
      <t>进一步完善区域路网，有效解决太华路周边私搭乱建、环境恶化问题，改善太华路拥堵状况，提升沿线环境，带动经济发展。</t>
    </r>
  </si>
  <si>
    <r>
      <rPr>
        <sz val="10.5"/>
        <color rgb="FF000000"/>
        <rFont val="宋体"/>
        <charset val="134"/>
      </rPr>
      <t>保证项目实施的制度、措施</t>
    </r>
  </si>
  <si>
    <r>
      <rPr>
        <sz val="10.5"/>
        <color rgb="FF000000"/>
        <rFont val="宋体"/>
        <charset val="134"/>
      </rPr>
      <t>由我局郭建国主任分管负责，通过政府采购的方式确定了监理单位； 勘察单位通过第三方机构竞争性报价，次低价为中标单位。经于街道办事处、电力公司沟通，确定了拆迁及线路迁改的方案。</t>
    </r>
  </si>
  <si>
    <r>
      <rPr>
        <sz val="10.5"/>
        <color rgb="FF000000"/>
        <rFont val="宋体"/>
        <charset val="134"/>
      </rPr>
      <t>项目实施计划</t>
    </r>
  </si>
  <si>
    <t>2023年6月份沥青路面、铺装基本完成，涉及金额0.07亿元；7月份完成路灯安装、停车场石材铺设等，涉及金额0.05亿元；8月份完成绿化种植，涉及金额0.03亿元；9月份绿化基本完成，涉及金额0.01亿元；10月份项目基本完工，涉及金额0.06亿元。截至目前，除绿化工程外全部完工，预计整体完工时间2024年6月。</t>
  </si>
  <si>
    <r>
      <rPr>
        <sz val="10.5"/>
        <color rgb="FF000000"/>
        <rFont val="宋体"/>
        <charset val="134"/>
      </rPr>
      <t>年度目标</t>
    </r>
  </si>
  <si>
    <t>改造内容包括太华路全长约1.2km；八中环路全长约0.9km；新建街头公园及生态停车场占地约11148.01平方米，提升沿线环境。</t>
  </si>
  <si>
    <r>
      <rPr>
        <sz val="10.5"/>
        <color rgb="FF000000"/>
        <rFont val="宋体"/>
        <charset val="134"/>
      </rPr>
      <t>绩效指标</t>
    </r>
  </si>
  <si>
    <r>
      <rPr>
        <sz val="10.5"/>
        <color rgb="FF000000"/>
        <rFont val="宋体"/>
        <charset val="134"/>
      </rPr>
      <t>一级指标</t>
    </r>
  </si>
  <si>
    <r>
      <rPr>
        <sz val="10.5"/>
        <color rgb="FF000000"/>
        <rFont val="宋体"/>
        <charset val="134"/>
      </rPr>
      <t>二级指标</t>
    </r>
  </si>
  <si>
    <r>
      <rPr>
        <sz val="10.5"/>
        <color rgb="FF000000"/>
        <rFont val="宋体"/>
        <charset val="134"/>
      </rPr>
      <t>三级指标</t>
    </r>
  </si>
  <si>
    <r>
      <rPr>
        <sz val="10.5"/>
        <color rgb="FF000000"/>
        <rFont val="宋体"/>
        <charset val="134"/>
      </rPr>
      <t>指标值</t>
    </r>
  </si>
  <si>
    <r>
      <rPr>
        <sz val="10.5"/>
        <color rgb="FF333333"/>
        <rFont val="宋体"/>
        <charset val="134"/>
      </rPr>
      <t>产出指标</t>
    </r>
  </si>
  <si>
    <r>
      <rPr>
        <sz val="10.5"/>
        <color rgb="FF333333"/>
        <rFont val="宋体"/>
        <charset val="134"/>
      </rPr>
      <t>数量指标</t>
    </r>
  </si>
  <si>
    <r>
      <rPr>
        <sz val="10.5"/>
        <color rgb="FF333333"/>
        <rFont val="宋体"/>
        <charset val="134"/>
      </rPr>
      <t>八中环路道路长度</t>
    </r>
  </si>
  <si>
    <r>
      <rPr>
        <sz val="10.5"/>
        <color rgb="FF333333"/>
        <rFont val="宋体"/>
        <charset val="134"/>
      </rPr>
      <t>0.9公里</t>
    </r>
  </si>
  <si>
    <r>
      <rPr>
        <sz val="10.5"/>
        <color rgb="FF333333"/>
        <rFont val="宋体"/>
        <charset val="134"/>
      </rPr>
      <t>公园及停车场占地面积</t>
    </r>
  </si>
  <si>
    <r>
      <rPr>
        <sz val="10.5"/>
        <color rgb="FF333333"/>
        <rFont val="宋体"/>
        <charset val="134"/>
      </rPr>
      <t>11148.01平方米</t>
    </r>
  </si>
  <si>
    <r>
      <rPr>
        <sz val="10.5"/>
        <color rgb="FF333333"/>
        <rFont val="宋体"/>
        <charset val="134"/>
      </rPr>
      <t>太华路道路长度</t>
    </r>
  </si>
  <si>
    <r>
      <rPr>
        <sz val="10.5"/>
        <color rgb="FF333333"/>
        <rFont val="宋体"/>
        <charset val="134"/>
      </rPr>
      <t>1.2公里</t>
    </r>
  </si>
  <si>
    <r>
      <rPr>
        <sz val="10.5"/>
        <color rgb="FF333333"/>
        <rFont val="宋体"/>
        <charset val="134"/>
      </rPr>
      <t>新建小汽车停车位</t>
    </r>
  </si>
  <si>
    <r>
      <rPr>
        <sz val="10.5"/>
        <color rgb="FF333333"/>
        <rFont val="宋体"/>
        <charset val="134"/>
      </rPr>
      <t>156个</t>
    </r>
  </si>
  <si>
    <r>
      <rPr>
        <sz val="10.5"/>
        <color rgb="FF000000"/>
        <rFont val="宋体"/>
        <charset val="134"/>
      </rPr>
      <t>非机动车停车位和街头公园</t>
    </r>
  </si>
  <si>
    <r>
      <rPr>
        <sz val="10.5"/>
        <color rgb="FF333333"/>
        <rFont val="宋体"/>
        <charset val="134"/>
      </rPr>
      <t>180个</t>
    </r>
  </si>
  <si>
    <r>
      <rPr>
        <sz val="10.5"/>
        <color rgb="FF333333"/>
        <rFont val="宋体"/>
        <charset val="134"/>
      </rPr>
      <t>质量指标</t>
    </r>
  </si>
  <si>
    <r>
      <rPr>
        <sz val="10.5"/>
        <color rgb="FF333333"/>
        <rFont val="宋体"/>
        <charset val="134"/>
      </rPr>
      <t>工程验收合格率</t>
    </r>
  </si>
  <si>
    <r>
      <rPr>
        <sz val="10.5"/>
        <color rgb="FF333333"/>
        <rFont val="宋体"/>
        <charset val="134"/>
      </rPr>
      <t>时效指标</t>
    </r>
  </si>
  <si>
    <r>
      <rPr>
        <sz val="10.5"/>
        <color rgb="FF333333"/>
        <rFont val="宋体"/>
        <charset val="134"/>
      </rPr>
      <t>预计整体完工时间</t>
    </r>
  </si>
  <si>
    <r>
      <rPr>
        <sz val="10.5"/>
        <color rgb="FF333333"/>
        <rFont val="宋体"/>
        <charset val="134"/>
      </rPr>
      <t>成本指标</t>
    </r>
  </si>
  <si>
    <r>
      <rPr>
        <sz val="10.5"/>
        <color rgb="FF333333"/>
        <rFont val="宋体"/>
        <charset val="134"/>
      </rPr>
      <t>工程概算</t>
    </r>
  </si>
  <si>
    <r>
      <rPr>
        <sz val="10.5"/>
        <color rgb="FF333333"/>
        <rFont val="宋体"/>
        <charset val="134"/>
      </rPr>
      <t>13705.81万元</t>
    </r>
  </si>
  <si>
    <r>
      <rPr>
        <sz val="10.5"/>
        <color rgb="FF333333"/>
        <rFont val="宋体"/>
        <charset val="134"/>
      </rPr>
      <t>社会效益指标</t>
    </r>
  </si>
  <si>
    <r>
      <rPr>
        <sz val="10.5"/>
        <color rgb="FF333333"/>
        <rFont val="宋体"/>
        <charset val="134"/>
      </rPr>
      <t>改善周边村镇私搭乱建情况</t>
    </r>
  </si>
  <si>
    <r>
      <rPr>
        <sz val="10.5"/>
        <color rgb="FF333333"/>
        <rFont val="宋体"/>
        <charset val="134"/>
      </rPr>
      <t>改善</t>
    </r>
  </si>
  <si>
    <r>
      <rPr>
        <sz val="10.5"/>
        <color rgb="FF333333"/>
        <rFont val="宋体"/>
        <charset val="134"/>
      </rPr>
      <t>提升沿线环境</t>
    </r>
  </si>
  <si>
    <r>
      <rPr>
        <sz val="10.5"/>
        <color rgb="FF333333"/>
        <rFont val="宋体"/>
        <charset val="134"/>
      </rPr>
      <t>提升</t>
    </r>
  </si>
  <si>
    <r>
      <rPr>
        <sz val="10.5"/>
        <color rgb="FF333333"/>
        <rFont val="宋体"/>
        <charset val="134"/>
      </rPr>
      <t>满意度指标</t>
    </r>
  </si>
  <si>
    <r>
      <rPr>
        <sz val="10.5"/>
        <color rgb="FF333333"/>
        <rFont val="宋体"/>
        <charset val="134"/>
      </rPr>
      <t>服务对象满意度指标</t>
    </r>
  </si>
  <si>
    <r>
      <rPr>
        <sz val="10.5"/>
        <color rgb="FF333333"/>
        <rFont val="宋体"/>
        <charset val="134"/>
      </rPr>
      <t>群众满意度</t>
    </r>
  </si>
  <si>
    <r>
      <rPr>
        <sz val="10.5"/>
        <color rgb="FF333333"/>
        <rFont val="宋体"/>
        <charset val="134"/>
      </rPr>
      <t>≥93%</t>
    </r>
  </si>
  <si>
    <r>
      <rPr>
        <sz val="10.5"/>
        <color rgb="FF000000"/>
        <rFont val="宋体"/>
        <charset val="134"/>
      </rPr>
      <t>高平市第九中学位于高平市高铁新区南湖南街与炎帝大道交叉口东南角，规划为一所九年一贯制学校，小学部6轨，中学部10轨，总用地面积74944.69平方米，总建筑面积49345.46平方米。主要建设内容为小学教学楼、中学教学楼、行政楼、综合楼、风雨操场、地下车库等，同时配套建设室外管线、室外道路、硬化及绿化等工程。</t>
    </r>
  </si>
  <si>
    <r>
      <rPr>
        <sz val="10.5"/>
        <color rgb="FF000000"/>
        <rFont val="宋体"/>
        <charset val="134"/>
      </rPr>
      <t>高行审字〔2020〕277号，高平市行政审批服务管理局关于高平市第九中学建设项目建议书的批复。</t>
    </r>
  </si>
  <si>
    <r>
      <rPr>
        <sz val="10.5"/>
        <color rgb="FF000000"/>
        <rFont val="宋体"/>
        <charset val="134"/>
      </rPr>
      <t>本着均衡化、合理化、就近入学的原则，合理配置教育资源，解决高铁新区适龄儿童入学困难问题。</t>
    </r>
  </si>
  <si>
    <r>
      <rPr>
        <sz val="10.5"/>
        <color rgb="FF000000"/>
        <rFont val="宋体"/>
        <charset val="134"/>
      </rPr>
      <t>由我局郭建国分管，施工科承办。高平市第九中学建设项目为保证项目安全生产、保质保量按期完工，成立工程项目部，工程指挥部，指挥部的职责是：负责协调上下左右的关系，制定有关项目内的重大政策、制度与措施，对项目建设全过程及资金的使用和建设进度进行全方位监督检查。明确了各部门岗位职责，组织机构健全，人员分工明确。人员、设施、物资等基础保障条件均已具备。</t>
    </r>
  </si>
  <si>
    <r>
      <rPr>
        <sz val="10.5"/>
        <color rgb="FF000000"/>
        <rFont val="宋体"/>
        <charset val="134"/>
      </rPr>
      <t>2022年年底项目前期手续基本完成并开工建设。2023年3月份主要建设地下室、小学教学楼、中学教学楼、综合楼地基基础完成30％。2023年4月份主要建设完成地下室、小学教学楼、中学教学楼、综合楼地基基础完成70％。2023年5月份主要建设完成地下室、小学教学楼、中学教学楼、行政楼、综合楼、风雨操场地基基础完成100％。2023年6月份主要建设地下室结构完成及水电预埋50％2023年7月份主要建设地下室结构及水电预埋完成100％，小学教学楼、中学教学楼结构及水电预埋完成30％。2023年8月份主要建设小学教学楼、中学教学楼结构及水电预埋完成70％，墙体工程完成30％。2023年9月份主要建设小学教学楼、中学教学楼结构完及水电预埋完成100％，墙体工程完成70％。2023年10月份主要建设行政楼、综合楼结构、风雨操场结构及水电预埋30％，小学教学楼、中学教学楼墙体工程100％。2023年11月份主要建设行政楼、综合楼结构、风雨操场结构及水电预埋70％。2023年12月份主要建设行政楼、综合楼结构、风雨操场结构及水电预埋结构封顶。2024年1月至6月完成小学教学楼、中学教学楼、行政楼、综合楼、地下车库、风雨操场装饰装修，水电安装调试，室外工程雨污、水电管网、室外道路、运动场、景观绿化工程。2024年7月31日进行竣工验收及资料移交。</t>
    </r>
  </si>
  <si>
    <r>
      <rPr>
        <sz val="10.5"/>
        <color rgb="FF000000"/>
        <rFont val="宋体"/>
        <charset val="134"/>
      </rPr>
      <t>第九中学规划为九年一贯制学校，小学部6轨，中学部10轨，总用地面积74944.69平方米，总建筑面积49345.46平方米，有利于合理配置教育资源，解决高铁新区适龄儿童入学困难问题。</t>
    </r>
  </si>
  <si>
    <r>
      <rPr>
        <sz val="10.5"/>
        <color rgb="FF333333"/>
        <rFont val="宋体"/>
        <charset val="134"/>
      </rPr>
      <t>地下车库建筑面积</t>
    </r>
  </si>
  <si>
    <r>
      <rPr>
        <sz val="10.5"/>
        <color rgb="FF333333"/>
        <rFont val="宋体"/>
        <charset val="134"/>
      </rPr>
      <t>9738.84㎡</t>
    </r>
  </si>
  <si>
    <r>
      <rPr>
        <sz val="10.5"/>
        <color rgb="FF333333"/>
        <rFont val="宋体"/>
        <charset val="134"/>
      </rPr>
      <t>连廊建筑面积</t>
    </r>
  </si>
  <si>
    <r>
      <rPr>
        <sz val="10.5"/>
        <color rgb="FF333333"/>
        <rFont val="宋体"/>
        <charset val="134"/>
      </rPr>
      <t>1842.12㎡</t>
    </r>
  </si>
  <si>
    <r>
      <rPr>
        <sz val="10.5"/>
        <color rgb="FF333333"/>
        <rFont val="宋体"/>
        <charset val="134"/>
      </rPr>
      <t>行政楼建筑面积</t>
    </r>
  </si>
  <si>
    <r>
      <rPr>
        <sz val="10.5"/>
        <color rgb="FF333333"/>
        <rFont val="宋体"/>
        <charset val="134"/>
      </rPr>
      <t>3840.36㎡</t>
    </r>
  </si>
  <si>
    <r>
      <rPr>
        <sz val="10.5"/>
        <color rgb="FF333333"/>
        <rFont val="宋体"/>
        <charset val="134"/>
      </rPr>
      <t>综合楼建筑面积</t>
    </r>
  </si>
  <si>
    <r>
      <rPr>
        <sz val="10.5"/>
        <color rgb="FF333333"/>
        <rFont val="宋体"/>
        <charset val="134"/>
      </rPr>
      <t>6411.32㎡</t>
    </r>
  </si>
  <si>
    <r>
      <rPr>
        <sz val="10.5"/>
        <color rgb="FF333333"/>
        <rFont val="宋体"/>
        <charset val="134"/>
      </rPr>
      <t>风雨操场建筑面积</t>
    </r>
  </si>
  <si>
    <r>
      <rPr>
        <sz val="10.5"/>
        <color rgb="FF333333"/>
        <rFont val="宋体"/>
        <charset val="134"/>
      </rPr>
      <t>3296.09㎡</t>
    </r>
  </si>
  <si>
    <r>
      <rPr>
        <sz val="10.5"/>
        <color rgb="FF333333"/>
        <rFont val="宋体"/>
        <charset val="134"/>
      </rPr>
      <t>看台建筑面积</t>
    </r>
  </si>
  <si>
    <r>
      <rPr>
        <sz val="10.5"/>
        <color rgb="FF333333"/>
        <rFont val="宋体"/>
        <charset val="134"/>
      </rPr>
      <t>2522.59㎡</t>
    </r>
  </si>
  <si>
    <r>
      <rPr>
        <sz val="10.5"/>
        <color rgb="FF333333"/>
        <rFont val="宋体"/>
        <charset val="134"/>
      </rPr>
      <t>门房建筑面积</t>
    </r>
  </si>
  <si>
    <r>
      <rPr>
        <sz val="10.5"/>
        <color rgb="FF333333"/>
        <rFont val="宋体"/>
        <charset val="134"/>
      </rPr>
      <t>212.60㎡</t>
    </r>
  </si>
  <si>
    <r>
      <rPr>
        <sz val="10.5"/>
        <color rgb="FF333333"/>
        <rFont val="宋体"/>
        <charset val="134"/>
      </rPr>
      <t>预计竣工日期</t>
    </r>
  </si>
  <si>
    <r>
      <rPr>
        <sz val="10.5"/>
        <color rgb="FF333333"/>
        <rFont val="宋体"/>
        <charset val="134"/>
      </rPr>
      <t>项目总金额</t>
    </r>
  </si>
  <si>
    <r>
      <rPr>
        <sz val="10.5"/>
        <color rgb="FF333333"/>
        <rFont val="宋体"/>
        <charset val="134"/>
      </rPr>
      <t>31650000元</t>
    </r>
  </si>
  <si>
    <r>
      <rPr>
        <sz val="10.5"/>
        <color rgb="FF333333"/>
        <rFont val="宋体"/>
        <charset val="134"/>
      </rPr>
      <t>效益指标</t>
    </r>
  </si>
  <si>
    <r>
      <rPr>
        <sz val="10.5"/>
        <color rgb="FF333333"/>
        <rFont val="宋体"/>
        <charset val="134"/>
      </rPr>
      <t>完善教育基础设施</t>
    </r>
  </si>
  <si>
    <r>
      <rPr>
        <sz val="10.5"/>
        <color rgb="FF333333"/>
        <rFont val="宋体"/>
        <charset val="134"/>
      </rPr>
      <t>完善</t>
    </r>
  </si>
  <si>
    <r>
      <rPr>
        <sz val="10.5"/>
        <color rgb="FF333333"/>
        <rFont val="宋体"/>
        <charset val="134"/>
      </rPr>
      <t>解决适龄学生入学问题</t>
    </r>
  </si>
  <si>
    <r>
      <rPr>
        <sz val="10.5"/>
        <color rgb="FF333333"/>
        <rFont val="宋体"/>
        <charset val="134"/>
      </rPr>
      <t>解决</t>
    </r>
  </si>
  <si>
    <r>
      <rPr>
        <sz val="10.5"/>
        <color rgb="FF333333"/>
        <rFont val="宋体"/>
        <charset val="134"/>
      </rPr>
      <t>生态效益指标</t>
    </r>
  </si>
  <si>
    <r>
      <rPr>
        <sz val="10.5"/>
        <color rgb="FF333333"/>
        <rFont val="宋体"/>
        <charset val="134"/>
      </rPr>
      <t>施工符合环保标准</t>
    </r>
  </si>
  <si>
    <r>
      <rPr>
        <sz val="10.5"/>
        <color rgb="FF333333"/>
        <rFont val="宋体"/>
        <charset val="134"/>
      </rPr>
      <t>符合</t>
    </r>
  </si>
  <si>
    <r>
      <rPr>
        <sz val="10.5"/>
        <color rgb="FF333333"/>
        <rFont val="宋体"/>
        <charset val="134"/>
      </rPr>
      <t>可持续影响指标</t>
    </r>
  </si>
  <si>
    <r>
      <rPr>
        <sz val="10.5"/>
        <color rgb="FF333333"/>
        <rFont val="宋体"/>
        <charset val="134"/>
      </rPr>
      <t>促进教育事业发展</t>
    </r>
  </si>
  <si>
    <r>
      <rPr>
        <sz val="10.5"/>
        <color rgb="FF333333"/>
        <rFont val="宋体"/>
        <charset val="134"/>
      </rPr>
      <t>促进</t>
    </r>
  </si>
  <si>
    <t>高平市城乡供排污一体化治理项目一期工程</t>
  </si>
  <si>
    <r>
      <rPr>
        <sz val="10.5"/>
        <color rgb="FF000000"/>
        <rFont val="宋体"/>
        <charset val="134"/>
      </rPr>
      <t>134-高平市水务局</t>
    </r>
  </si>
  <si>
    <r>
      <rPr>
        <sz val="10.5"/>
        <color rgb="FF000000"/>
        <rFont val="宋体"/>
        <charset val="134"/>
      </rPr>
      <t>高平市城乡供排污一体化工程已经高平市人民政府第23次常务会议同意，结合《高平市2022年农村人居环境整治实施方案》及“三个一批重要村社”，由高平市水务局牵头，高平市水务发展有限公司实施14个村的供排污一体化治理工程，主要建设内容为改造村内供水管网，铺设排水管网，建设污水处理终端等。</t>
    </r>
  </si>
  <si>
    <r>
      <rPr>
        <sz val="10.5"/>
        <color rgb="FF000000"/>
        <rFont val="宋体"/>
        <charset val="134"/>
      </rPr>
      <t>高平市财政局《关于下达高平市城乡供排污一体化治理项目一期工程建设资金预算指标的通知》（高财农〔2024〕33号） ；高平市行政审批服务管理局《关于3高平市城乡供排污一体化一期工程初设批复》（高行审字〔2023〕234号）</t>
    </r>
  </si>
  <si>
    <r>
      <rPr>
        <sz val="10.5"/>
        <color rgb="FF000000"/>
        <rFont val="宋体"/>
        <charset val="134"/>
      </rPr>
      <t>项目实施后，可进一步改善我市农村水生态、提高人居环境质量，提升供水保障水平。</t>
    </r>
  </si>
  <si>
    <r>
      <rPr>
        <sz val="10.5"/>
        <color rgb="FF000000"/>
        <rFont val="宋体"/>
        <charset val="134"/>
      </rPr>
      <t>项目实施过程严格执行项目法人责任制、招标投标制、建设监理制及合同管理制及有关资金使用办法等。</t>
    </r>
  </si>
  <si>
    <r>
      <rPr>
        <sz val="10.5"/>
        <color rgb="FF000000"/>
        <rFont val="宋体"/>
        <charset val="134"/>
      </rPr>
      <t>该项资金用于支付工程农民工工资及工程材料款，工程计划于2026年12月底前完工。</t>
    </r>
  </si>
  <si>
    <r>
      <rPr>
        <sz val="10.5"/>
        <color rgb="FF000000"/>
        <rFont val="宋体"/>
        <charset val="134"/>
      </rPr>
      <t>实施完成14个村的供排污一体化治理工程，提升农村供水保障水平，改善农村人居环境。</t>
    </r>
  </si>
  <si>
    <r>
      <rPr>
        <sz val="10.5"/>
        <color rgb="FF333333"/>
        <rFont val="宋体"/>
        <charset val="134"/>
      </rPr>
      <t>实施村庄数量</t>
    </r>
  </si>
  <si>
    <r>
      <rPr>
        <sz val="10.5"/>
        <color rgb="FF333333"/>
        <rFont val="宋体"/>
        <charset val="134"/>
      </rPr>
      <t>14个</t>
    </r>
  </si>
  <si>
    <r>
      <rPr>
        <sz val="10.5"/>
        <color rgb="FF333333"/>
        <rFont val="宋体"/>
        <charset val="134"/>
      </rPr>
      <t>工程质量合格率</t>
    </r>
  </si>
  <si>
    <r>
      <rPr>
        <sz val="10.5"/>
        <color rgb="FF333333"/>
        <rFont val="宋体"/>
        <charset val="134"/>
      </rPr>
      <t>≥95%</t>
    </r>
  </si>
  <si>
    <r>
      <rPr>
        <sz val="10.5"/>
        <color rgb="FF333333"/>
        <rFont val="宋体"/>
        <charset val="134"/>
      </rPr>
      <t>工程计划完工时间</t>
    </r>
  </si>
  <si>
    <r>
      <rPr>
        <sz val="10.5"/>
        <color rgb="FF333333"/>
        <rFont val="宋体"/>
        <charset val="134"/>
      </rPr>
      <t>2026年12月前</t>
    </r>
  </si>
  <si>
    <r>
      <rPr>
        <sz val="10.5"/>
        <color rgb="FF333333"/>
        <rFont val="宋体"/>
        <charset val="134"/>
      </rPr>
      <t>城乡供排污一体化一期工程款</t>
    </r>
  </si>
  <si>
    <r>
      <rPr>
        <sz val="10.5"/>
        <color rgb="FF333333"/>
        <rFont val="宋体"/>
        <charset val="134"/>
      </rPr>
      <t>1500万元</t>
    </r>
  </si>
  <si>
    <r>
      <rPr>
        <sz val="10.5"/>
        <color rgb="FF333333"/>
        <rFont val="宋体"/>
        <charset val="134"/>
      </rPr>
      <t>提高农村供水保障水平</t>
    </r>
  </si>
  <si>
    <r>
      <rPr>
        <sz val="10.5"/>
        <color rgb="FF333333"/>
        <rFont val="宋体"/>
        <charset val="134"/>
      </rPr>
      <t>提高</t>
    </r>
  </si>
  <si>
    <r>
      <rPr>
        <sz val="10.5"/>
        <color rgb="FF333333"/>
        <rFont val="宋体"/>
        <charset val="134"/>
      </rPr>
      <t>改善农村人居环境</t>
    </r>
  </si>
  <si>
    <r>
      <rPr>
        <sz val="10.5"/>
        <color rgb="FF000000"/>
        <rFont val="宋体"/>
        <charset val="134"/>
      </rPr>
      <t>148-高平市卫生健康和体育局</t>
    </r>
  </si>
  <si>
    <r>
      <rPr>
        <sz val="10.5"/>
        <color rgb="FF000000"/>
        <rFont val="宋体"/>
        <charset val="134"/>
      </rPr>
      <t>经常性项目（长期开展）</t>
    </r>
  </si>
  <si>
    <r>
      <rPr>
        <sz val="10.5"/>
        <color rgb="FF000000"/>
        <rFont val="宋体"/>
        <charset val="134"/>
      </rPr>
      <t>该项目属2023年民生实事项目之一。按照高平市育儿补贴办法，补贴项目共五项：1、生育补贴（二孩家庭一次性补贴5000元，三孩家庭一次性补贴10000元）；2、产检和分娩补贴（产前检查，5次1000元；住院分娩1000元）； 3、育儿补贴（2023年2月以后出生6000元，以前出生按一月500元核减）；4、护苗成长补贴（3000元）5、学前教育补贴（1000元），2024年预计补贴二孩人数1400人，三孩人数100人。</t>
    </r>
  </si>
  <si>
    <r>
      <rPr>
        <sz val="10.5"/>
        <color rgb="FF000000"/>
        <rFont val="宋体"/>
        <charset val="134"/>
      </rPr>
      <t>2023年民生实事项目之一、工作职责与工作计划、高平市育儿补贴办法</t>
    </r>
  </si>
  <si>
    <r>
      <rPr>
        <sz val="10.5"/>
        <color rgb="FF000000"/>
        <rFont val="宋体"/>
        <charset val="134"/>
      </rPr>
      <t>促进人口长期均衡发展，结合我市实际，2023年定为民生实事项目。通过补贴，提高市民生育积极性，缓解人口老龄化。</t>
    </r>
  </si>
  <si>
    <r>
      <rPr>
        <sz val="10.5"/>
        <color rgb="FF000000"/>
        <rFont val="宋体"/>
        <charset val="134"/>
      </rPr>
      <t>该项目由家庭发展科进行开展实施，严格按照高平市育儿补贴办法，每月1-5日审核，审核后尽快支付到个人账户。</t>
    </r>
  </si>
  <si>
    <r>
      <rPr>
        <sz val="10.5"/>
        <color rgb="FF000000"/>
        <rFont val="宋体"/>
        <charset val="134"/>
      </rPr>
      <t>个人进行填表申报，每月1-5日审核，审核后统一支付到支付宝个人账户。</t>
    </r>
  </si>
  <si>
    <r>
      <rPr>
        <sz val="10.5"/>
        <color rgb="FF000000"/>
        <rFont val="宋体"/>
        <charset val="134"/>
      </rPr>
      <t>结合我市实际，2023年定为民生实事项目。严格按照高平市育儿补贴办法审核，审核后及时支付到个人账户，通过补贴，提高市民生育积极性，缓解人口老龄化，促进人口长期均衡发展。</t>
    </r>
  </si>
  <si>
    <r>
      <rPr>
        <sz val="10.5"/>
        <color rgb="FF333333"/>
        <rFont val="宋体"/>
        <charset val="134"/>
      </rPr>
      <t>三孩补贴人数</t>
    </r>
  </si>
  <si>
    <r>
      <rPr>
        <sz val="10.5"/>
        <color rgb="FF333333"/>
        <rFont val="宋体"/>
        <charset val="134"/>
      </rPr>
      <t>≥100人</t>
    </r>
  </si>
  <si>
    <r>
      <rPr>
        <sz val="10.5"/>
        <color rgb="FF333333"/>
        <rFont val="宋体"/>
        <charset val="134"/>
      </rPr>
      <t>二孩补贴人数</t>
    </r>
  </si>
  <si>
    <r>
      <rPr>
        <sz val="10.5"/>
        <color rgb="FF333333"/>
        <rFont val="宋体"/>
        <charset val="134"/>
      </rPr>
      <t>≥1400人</t>
    </r>
  </si>
  <si>
    <r>
      <rPr>
        <sz val="10.5"/>
        <color rgb="FF333333"/>
        <rFont val="宋体"/>
        <charset val="134"/>
      </rPr>
      <t>补贴发放完成率</t>
    </r>
  </si>
  <si>
    <r>
      <rPr>
        <sz val="10.5"/>
        <color rgb="FF333333"/>
        <rFont val="宋体"/>
        <charset val="134"/>
      </rPr>
      <t>审核时间</t>
    </r>
  </si>
  <si>
    <r>
      <rPr>
        <sz val="10.5"/>
        <color rgb="FF333333"/>
        <rFont val="宋体"/>
        <charset val="134"/>
      </rPr>
      <t>每月1-5日</t>
    </r>
  </si>
  <si>
    <r>
      <rPr>
        <sz val="10.5"/>
        <color rgb="FF333333"/>
        <rFont val="宋体"/>
        <charset val="134"/>
      </rPr>
      <t>产检和分娩补贴</t>
    </r>
  </si>
  <si>
    <r>
      <rPr>
        <sz val="10.5"/>
        <color rgb="FF333333"/>
        <rFont val="宋体"/>
        <charset val="134"/>
      </rPr>
      <t>1000元</t>
    </r>
  </si>
  <si>
    <r>
      <rPr>
        <sz val="10.5"/>
        <color rgb="FF333333"/>
        <rFont val="宋体"/>
        <charset val="134"/>
      </rPr>
      <t>生育补贴</t>
    </r>
  </si>
  <si>
    <r>
      <rPr>
        <sz val="10.5"/>
        <color rgb="FF333333"/>
        <rFont val="宋体"/>
        <charset val="134"/>
      </rPr>
      <t>二孩5000元、三孩10000元</t>
    </r>
  </si>
  <si>
    <r>
      <rPr>
        <sz val="10.5"/>
        <color rgb="FF333333"/>
        <rFont val="宋体"/>
        <charset val="134"/>
      </rPr>
      <t>学前教育补贴</t>
    </r>
  </si>
  <si>
    <r>
      <rPr>
        <sz val="10.5"/>
        <color rgb="FF333333"/>
        <rFont val="宋体"/>
        <charset val="134"/>
      </rPr>
      <t>1000元/学期</t>
    </r>
  </si>
  <si>
    <r>
      <rPr>
        <sz val="10.5"/>
        <color rgb="FF333333"/>
        <rFont val="宋体"/>
        <charset val="134"/>
      </rPr>
      <t>护苗成长补贴</t>
    </r>
  </si>
  <si>
    <r>
      <rPr>
        <sz val="10.5"/>
        <color rgb="FF333333"/>
        <rFont val="宋体"/>
        <charset val="134"/>
      </rPr>
      <t>3000元/年</t>
    </r>
  </si>
  <si>
    <r>
      <rPr>
        <sz val="10.5"/>
        <color rgb="FF333333"/>
        <rFont val="宋体"/>
        <charset val="134"/>
      </rPr>
      <t>育儿补贴</t>
    </r>
  </si>
  <si>
    <r>
      <rPr>
        <sz val="10.5"/>
        <color rgb="FF333333"/>
        <rFont val="宋体"/>
        <charset val="134"/>
      </rPr>
      <t>6000元</t>
    </r>
  </si>
  <si>
    <r>
      <rPr>
        <sz val="10.5"/>
        <color rgb="FF333333"/>
        <rFont val="宋体"/>
        <charset val="134"/>
      </rPr>
      <t>促进人口均衡发展</t>
    </r>
  </si>
  <si>
    <r>
      <rPr>
        <sz val="10.5"/>
        <color rgb="FF333333"/>
        <rFont val="宋体"/>
        <charset val="134"/>
      </rPr>
      <t>二孩、三孩家庭满意度</t>
    </r>
  </si>
  <si>
    <r>
      <rPr>
        <sz val="10.5"/>
        <color rgb="FF333333"/>
        <rFont val="宋体"/>
        <charset val="134"/>
      </rPr>
      <t>≥85%</t>
    </r>
  </si>
  <si>
    <r>
      <rPr>
        <sz val="10.5"/>
        <color rgb="FF000000"/>
        <rFont val="宋体"/>
        <charset val="134"/>
      </rPr>
      <t>为进一步深化全市医疗卫生体制改革，切实转变我市公立医疗机构运行机制和服务模式，强化公益性，有效缓解人民群众看病贵的问题，减轻人民群众医药费用负担。每季度对人民医院、中医院、妇幼院及16个基层医疗卫生机构零差率销售额按照市直医院的西药、中成药按照销售额*15%*55%进行补助；基层医疗机构的西药、中成药按照销售额*15%进行补助，中药按照销售额*25%进行补助，共需1500万元。</t>
    </r>
  </si>
  <si>
    <r>
      <rPr>
        <sz val="10.5"/>
        <color rgb="FF000000"/>
        <rFont val="宋体"/>
        <charset val="134"/>
      </rPr>
      <t>高平市深化医药卫生体制改革领导组关于印发《高平市公立医疗机构基本药物零差率销售管理实施方案（试行）》的通知（高医改字〔2010〕1号）</t>
    </r>
  </si>
  <si>
    <r>
      <rPr>
        <sz val="10.5"/>
        <color rgb="FF000000"/>
        <rFont val="宋体"/>
        <charset val="134"/>
      </rPr>
      <t>为进一步深化全市医疗卫生体制改革，切实转变我市公立医疗机构运行机制和服务模式，强化公益性，有效缓解人民群众看病贵的问题，减轻人民群众医药费用负担。</t>
    </r>
  </si>
  <si>
    <r>
      <rPr>
        <sz val="10.5"/>
        <color rgb="FF000000"/>
        <rFont val="宋体"/>
        <charset val="134"/>
      </rPr>
      <t>依据高平市深化医药卫生体制改革领导组关于印发《高平市公立医疗机构基本药物零差率销售管理实施方案（试行）》的通知（高医改字〔2010〕1号）进行开展，每季度由农卫科对人民医院、中医院、妇幼院及16个基层医疗卫生机构进行补助。</t>
    </r>
  </si>
  <si>
    <r>
      <rPr>
        <sz val="10.5"/>
        <color rgb="FF000000"/>
        <rFont val="宋体"/>
        <charset val="134"/>
      </rPr>
      <t>每季度对人民医院、中医院、妇幼院及16个基层医疗卫生机构零差率销售额按照市直医院的西药、中成药按照销售额*15%*55%进行补助；基层医疗机构的西药、中成药按照销售额*15%进行补助，中药按照销售额*25%进行补助。</t>
    </r>
  </si>
  <si>
    <r>
      <rPr>
        <sz val="10.5"/>
        <color rgb="FF000000"/>
        <rFont val="宋体"/>
        <charset val="134"/>
      </rPr>
      <t>按季度按销售额按照补助比例对人民医院、中医院、妇幼院及16个基层医疗卫生机构进行零差率销售补助，为进一步深化全市医疗卫生体制改革，切实转变我市公立医疗机构运行机制和服务模式，强化公益性，有效缓解人民群众看病贵的问题，减轻人民群众医药费用负担。</t>
    </r>
  </si>
  <si>
    <r>
      <rPr>
        <sz val="10.5"/>
        <color rgb="FF333333"/>
        <rFont val="宋体"/>
        <charset val="134"/>
      </rPr>
      <t>补助机构数</t>
    </r>
  </si>
  <si>
    <r>
      <rPr>
        <sz val="10.5"/>
        <color rgb="FF333333"/>
        <rFont val="宋体"/>
        <charset val="134"/>
      </rPr>
      <t>19个</t>
    </r>
  </si>
  <si>
    <r>
      <rPr>
        <sz val="10.5"/>
        <color rgb="FF333333"/>
        <rFont val="宋体"/>
        <charset val="134"/>
      </rPr>
      <t>补助发放完成率</t>
    </r>
  </si>
  <si>
    <r>
      <rPr>
        <sz val="10.5"/>
        <color rgb="FF333333"/>
        <rFont val="宋体"/>
        <charset val="134"/>
      </rPr>
      <t>补助发放时间</t>
    </r>
  </si>
  <si>
    <r>
      <rPr>
        <sz val="10.5"/>
        <color rgb="FF333333"/>
        <rFont val="宋体"/>
        <charset val="134"/>
      </rPr>
      <t>按季度</t>
    </r>
  </si>
  <si>
    <r>
      <rPr>
        <sz val="10.5"/>
        <color rgb="FF333333"/>
        <rFont val="宋体"/>
        <charset val="134"/>
      </rPr>
      <t>项目金额</t>
    </r>
  </si>
  <si>
    <r>
      <rPr>
        <sz val="10.5"/>
        <color rgb="FF333333"/>
        <rFont val="宋体"/>
        <charset val="134"/>
      </rPr>
      <t>实现公立医疗机构实现药品零差率销售</t>
    </r>
  </si>
  <si>
    <r>
      <rPr>
        <sz val="10.5"/>
        <color rgb="FF333333"/>
        <rFont val="宋体"/>
        <charset val="134"/>
      </rPr>
      <t>实现</t>
    </r>
  </si>
  <si>
    <r>
      <rPr>
        <sz val="10.5"/>
        <color rgb="FF333333"/>
        <rFont val="宋体"/>
        <charset val="134"/>
      </rPr>
      <t>减轻人民群众医药费用负担</t>
    </r>
  </si>
  <si>
    <r>
      <rPr>
        <sz val="10.5"/>
        <color rgb="FF333333"/>
        <rFont val="宋体"/>
        <charset val="134"/>
      </rPr>
      <t>减轻</t>
    </r>
  </si>
  <si>
    <r>
      <rPr>
        <sz val="10.5"/>
        <color rgb="FF333333"/>
        <rFont val="宋体"/>
        <charset val="134"/>
      </rPr>
      <t>辖区群众满意度</t>
    </r>
  </si>
  <si>
    <r>
      <rPr>
        <sz val="10.5"/>
        <color rgb="FF000000"/>
        <rFont val="宋体"/>
        <charset val="134"/>
      </rPr>
      <t>延续性项目（阶段开展）</t>
    </r>
  </si>
  <si>
    <t>为保障高平市女性健康，降低我市女性宫颈癌的发病率，高平市妇联连续两年在全市两会提出“为全市适龄发女性免费接种国产二价HPV疫苗”议案。今年该项议案在高平市人大会上高票通过，被列为市政府十二项民生实事之一。按照市委市政府的部署要求，遵循“知情、同意、自愿”原则，自2023年3月1日开始实施，8月16日通过“高效办”小程序为高平市9-45周岁适龄女性全面开通国产二价HPV疫苗、进口九价HPV疫苗预约接种服务。国产二价HPV疫苗实行免费接种，进口九价HPV疫苗实行每针补贴300元。 2023年尚未完成全程免疫的适龄女性约12789人，9-45周岁应种未种适龄女性约32291人；2024年新增9岁组应种适龄女性约2136人。</t>
  </si>
  <si>
    <r>
      <rPr>
        <sz val="10.5"/>
        <color rgb="FF000000"/>
        <rFont val="宋体"/>
        <charset val="134"/>
      </rPr>
      <t>国家十部委联合印发《关于加速消除宫颈癌行动计划（2023-2030）的通知》、2023年十二项民生实事之一</t>
    </r>
  </si>
  <si>
    <r>
      <rPr>
        <sz val="10.5"/>
        <color rgb="FF000000"/>
        <rFont val="宋体"/>
        <charset val="134"/>
      </rPr>
      <t>2020年世界卫生组织（WHO）提出：全球加速消除宫颈癌战略，在2030年前，所有国家发女性宫颈癌的发病率低于4/10万；并且重点提出了“90-70-90”的战略目标，即90%的女孩儿在15岁之前完成HPV疫苗接种，70%的发女性在35岁和45岁接受规范筛查；90%确诊宫颈疾病患者得到治疗。自2020年我市开展进口四价、九价HPV疫苗的接种工作以来，市民对HPV疫苗接种需求意愿强烈。</t>
    </r>
  </si>
  <si>
    <r>
      <rPr>
        <sz val="10.5"/>
        <color rgb="FF000000"/>
        <rFont val="宋体"/>
        <charset val="134"/>
      </rPr>
      <t>《高平市适龄女性免费接种二价HPV疫苗实施方案》计免科承担了全市疫苗统一采购及配送的工作，各接种单位实施疫苗接种。每季度计免科统计二价疫苗接种人数，根据统计情况拨付经费。</t>
    </r>
  </si>
  <si>
    <r>
      <rPr>
        <sz val="10.5"/>
        <color rgb="FF000000"/>
        <rFont val="宋体"/>
        <charset val="134"/>
      </rPr>
      <t>2023年尚未完成全程免疫的适龄女性约12789人，9-45周岁应种未种适龄女性约32291人；2024年新增9岁组应种适龄女性约2136人，按个人预约时间接种，补贴于每年年底前进行发放。</t>
    </r>
  </si>
  <si>
    <r>
      <rPr>
        <sz val="10.5"/>
        <color rgb="FF000000"/>
        <rFont val="宋体"/>
        <charset val="134"/>
      </rPr>
      <t>2023年8月16日通过“高效办”小程序为高平市9-45周岁适龄女性全面开通国产二价HPV疫苗、进口九价HPV疫苗预约接种服务，保障女性健康，降低我市女性宫颈癌发病率，</t>
    </r>
  </si>
  <si>
    <r>
      <rPr>
        <sz val="10.5"/>
        <color rgb="FF333333"/>
        <rFont val="宋体"/>
        <charset val="134"/>
      </rPr>
      <t>预计接种人数</t>
    </r>
  </si>
  <si>
    <r>
      <rPr>
        <sz val="10.5"/>
        <color rgb="FF333333"/>
        <rFont val="宋体"/>
        <charset val="134"/>
      </rPr>
      <t>≥47216人</t>
    </r>
  </si>
  <si>
    <r>
      <rPr>
        <sz val="10.5"/>
        <color rgb="FF333333"/>
        <rFont val="宋体"/>
        <charset val="134"/>
      </rPr>
      <t>接种目标完成率</t>
    </r>
  </si>
  <si>
    <r>
      <rPr>
        <sz val="10.5"/>
        <color rgb="FF333333"/>
        <rFont val="宋体"/>
        <charset val="134"/>
      </rPr>
      <t>≥98%</t>
    </r>
  </si>
  <si>
    <r>
      <rPr>
        <sz val="10.5"/>
        <color rgb="FF333333"/>
        <rFont val="宋体"/>
        <charset val="134"/>
      </rPr>
      <t>补贴发放时间</t>
    </r>
  </si>
  <si>
    <r>
      <rPr>
        <sz val="10.5"/>
        <color rgb="FF333333"/>
        <rFont val="宋体"/>
        <charset val="134"/>
      </rPr>
      <t>每年年底前</t>
    </r>
  </si>
  <si>
    <r>
      <rPr>
        <sz val="10.5"/>
        <color rgb="FF333333"/>
        <rFont val="宋体"/>
        <charset val="134"/>
      </rPr>
      <t>预计补贴补助成本</t>
    </r>
  </si>
  <si>
    <r>
      <rPr>
        <sz val="10.5"/>
        <color rgb="FF333333"/>
        <rFont val="宋体"/>
        <charset val="134"/>
      </rPr>
      <t>≥4600万元</t>
    </r>
  </si>
  <si>
    <r>
      <rPr>
        <sz val="10.5"/>
        <color rgb="FF333333"/>
        <rFont val="宋体"/>
        <charset val="134"/>
      </rPr>
      <t>保障女性健康</t>
    </r>
  </si>
  <si>
    <r>
      <rPr>
        <sz val="10.5"/>
        <color rgb="FF333333"/>
        <rFont val="宋体"/>
        <charset val="134"/>
      </rPr>
      <t>保障</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</si>
</sst>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0.00\)"/>
    <numFmt numFmtId="178" formatCode="0.00_ "/>
    <numFmt numFmtId="179" formatCode="0_ "/>
    <numFmt numFmtId="180" formatCode="0_);[Red]\(0\)"/>
    <numFmt numFmtId="181" formatCode="#,##0.000000"/>
  </numFmts>
  <fonts count="64">
    <font>
      <sz val="12"/>
      <name val="宋体"/>
      <charset val="134"/>
    </font>
    <font>
      <b/>
      <sz val="18"/>
      <color rgb="FF000000"/>
      <name val="宋体"/>
      <charset val="134"/>
    </font>
    <font>
      <b/>
      <sz val="10.5"/>
      <color rgb="FF000000"/>
      <name val="宋体"/>
      <charset val="134"/>
    </font>
    <font>
      <sz val="10.5"/>
      <color rgb="FF000000"/>
      <name val="宋体"/>
      <charset val="134"/>
    </font>
    <font>
      <b/>
      <sz val="16"/>
      <color rgb="FF000000"/>
      <name val="宋体"/>
      <charset val="134"/>
    </font>
    <font>
      <sz val="10"/>
      <color rgb="FF000000"/>
      <name val="宋体"/>
      <charset val="134"/>
    </font>
    <font>
      <sz val="10.5"/>
      <name val="宋体"/>
      <charset val="134"/>
    </font>
    <font>
      <sz val="10.5"/>
      <color rgb="FF333333"/>
      <name val="宋体"/>
      <charset val="134"/>
    </font>
    <font>
      <sz val="14"/>
      <name val="宋体"/>
      <charset val="134"/>
    </font>
    <font>
      <sz val="11"/>
      <color indexed="8"/>
      <name val="宋体"/>
      <charset val="134"/>
    </font>
    <font>
      <b/>
      <sz val="24"/>
      <name val="宋体"/>
      <charset val="134"/>
    </font>
    <font>
      <sz val="18"/>
      <name val="宋体"/>
      <charset val="134"/>
    </font>
    <font>
      <b/>
      <sz val="16"/>
      <name val="宋体"/>
      <charset val="134"/>
    </font>
    <font>
      <sz val="18"/>
      <color indexed="8"/>
      <name val="宋体"/>
      <charset val="134"/>
    </font>
    <font>
      <b/>
      <sz val="12"/>
      <name val="宋体"/>
      <charset val="134"/>
    </font>
    <font>
      <sz val="18"/>
      <name val="黑体"/>
      <charset val="134"/>
    </font>
    <font>
      <sz val="12"/>
      <color indexed="8"/>
      <name val="宋体"/>
      <charset val="134"/>
    </font>
    <font>
      <b/>
      <sz val="16"/>
      <color indexed="8"/>
      <name val="宋体"/>
      <charset val="134"/>
    </font>
    <font>
      <sz val="12"/>
      <color indexed="8"/>
      <name val="Arial Narrow"/>
      <charset val="134"/>
    </font>
    <font>
      <b/>
      <sz val="12"/>
      <color indexed="8"/>
      <name val="宋体"/>
      <charset val="134"/>
    </font>
    <font>
      <sz val="11"/>
      <name val="宋体"/>
      <charset val="134"/>
    </font>
    <font>
      <sz val="10"/>
      <name val="Arial"/>
      <charset val="134"/>
    </font>
    <font>
      <sz val="11"/>
      <color theme="1"/>
      <name val="宋体"/>
      <charset val="134"/>
      <scheme val="minor"/>
    </font>
    <font>
      <sz val="10"/>
      <color indexed="8"/>
      <name val="Arial"/>
      <charset val="134"/>
    </font>
    <font>
      <sz val="12"/>
      <name val="黑体"/>
      <charset val="134"/>
    </font>
    <font>
      <b/>
      <sz val="11"/>
      <name val="宋体"/>
      <charset val="134"/>
    </font>
    <font>
      <sz val="11"/>
      <color indexed="8"/>
      <name val="Calibri"/>
      <charset val="134"/>
    </font>
    <font>
      <sz val="12"/>
      <color indexed="8"/>
      <name val="Calibri"/>
      <charset val="134"/>
    </font>
    <font>
      <sz val="10"/>
      <color indexed="8"/>
      <name val="宋体"/>
      <charset val="134"/>
    </font>
    <font>
      <sz val="12"/>
      <name val="Arial"/>
      <charset val="134"/>
    </font>
    <font>
      <sz val="9"/>
      <name val="宋体"/>
      <charset val="134"/>
    </font>
    <font>
      <sz val="11"/>
      <name val="Arial"/>
      <charset val="134"/>
    </font>
    <font>
      <sz val="11"/>
      <color rgb="FF000000"/>
      <name val="宋体"/>
      <charset val="134"/>
      <scheme val="minor"/>
    </font>
    <font>
      <sz val="11"/>
      <name val="宋体"/>
      <charset val="134"/>
      <scheme val="minor"/>
    </font>
    <font>
      <sz val="11"/>
      <color rgb="FF000000"/>
      <name val="SimSun"/>
      <charset val="134"/>
    </font>
    <font>
      <sz val="11"/>
      <name val="SimSun"/>
      <charset val="134"/>
    </font>
    <font>
      <b/>
      <sz val="11"/>
      <name val="normal"/>
      <charset val="134"/>
    </font>
    <font>
      <sz val="12"/>
      <color indexed="10"/>
      <name val="宋体"/>
      <charset val="134"/>
    </font>
    <font>
      <sz val="12"/>
      <name val="宋体"/>
      <charset val="134"/>
      <scheme val="major"/>
    </font>
    <font>
      <sz val="11"/>
      <name val="宋体"/>
      <charset val="134"/>
      <scheme val="major"/>
    </font>
    <font>
      <sz val="12"/>
      <color indexed="1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4"/>
      <name val="宋体"/>
      <charset val="134"/>
    </font>
    <font>
      <sz val="14"/>
      <color indexed="8"/>
      <name val="Times New Roman"/>
      <charset val="134"/>
    </font>
    <font>
      <sz val="14"/>
      <color indexed="8"/>
      <name val="仿宋_GB2312"/>
      <charset val="134"/>
    </font>
    <font>
      <sz val="10.5"/>
      <name val="Calibri"/>
      <charset val="134"/>
    </font>
  </fonts>
  <fills count="36">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indexed="8"/>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style="thin">
        <color auto="1"/>
      </left>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2" fillId="5" borderId="15"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6" applyNumberFormat="0" applyFill="0" applyAlignment="0" applyProtection="0">
      <alignment vertical="center"/>
    </xf>
    <xf numFmtId="0" fontId="47" fillId="0" borderId="16" applyNumberFormat="0" applyFill="0" applyAlignment="0" applyProtection="0">
      <alignment vertical="center"/>
    </xf>
    <xf numFmtId="0" fontId="48" fillId="0" borderId="17" applyNumberFormat="0" applyFill="0" applyAlignment="0" applyProtection="0">
      <alignment vertical="center"/>
    </xf>
    <xf numFmtId="0" fontId="48" fillId="0" borderId="0" applyNumberFormat="0" applyFill="0" applyBorder="0" applyAlignment="0" applyProtection="0">
      <alignment vertical="center"/>
    </xf>
    <xf numFmtId="0" fontId="49" fillId="6" borderId="18" applyNumberFormat="0" applyAlignment="0" applyProtection="0">
      <alignment vertical="center"/>
    </xf>
    <xf numFmtId="0" fontId="50" fillId="7" borderId="19" applyNumberFormat="0" applyAlignment="0" applyProtection="0">
      <alignment vertical="center"/>
    </xf>
    <xf numFmtId="0" fontId="51" fillId="7" borderId="18" applyNumberFormat="0" applyAlignment="0" applyProtection="0">
      <alignment vertical="center"/>
    </xf>
    <xf numFmtId="0" fontId="52" fillId="8" borderId="20" applyNumberFormat="0" applyAlignment="0" applyProtection="0">
      <alignment vertical="center"/>
    </xf>
    <xf numFmtId="0" fontId="53" fillId="0" borderId="21" applyNumberFormat="0" applyFill="0" applyAlignment="0" applyProtection="0">
      <alignment vertical="center"/>
    </xf>
    <xf numFmtId="0" fontId="54" fillId="0" borderId="22" applyNumberFormat="0" applyFill="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8" fillId="12" borderId="0" applyNumberFormat="0" applyBorder="0" applyAlignment="0" applyProtection="0">
      <alignment vertical="center"/>
    </xf>
    <xf numFmtId="0" fontId="59" fillId="13" borderId="0" applyNumberFormat="0" applyBorder="0" applyAlignment="0" applyProtection="0">
      <alignment vertical="center"/>
    </xf>
    <xf numFmtId="0" fontId="59"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9" fillId="17" borderId="0" applyNumberFormat="0" applyBorder="0" applyAlignment="0" applyProtection="0">
      <alignment vertical="center"/>
    </xf>
    <xf numFmtId="0" fontId="59"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9" fillId="21" borderId="0" applyNumberFormat="0" applyBorder="0" applyAlignment="0" applyProtection="0">
      <alignment vertical="center"/>
    </xf>
    <xf numFmtId="0" fontId="59"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9" fillId="29" borderId="0" applyNumberFormat="0" applyBorder="0" applyAlignment="0" applyProtection="0">
      <alignment vertical="center"/>
    </xf>
    <xf numFmtId="0" fontId="59"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9" fillId="33" borderId="0" applyNumberFormat="0" applyBorder="0" applyAlignment="0" applyProtection="0">
      <alignment vertical="center"/>
    </xf>
    <xf numFmtId="0" fontId="59" fillId="34" borderId="0" applyNumberFormat="0" applyBorder="0" applyAlignment="0" applyProtection="0">
      <alignment vertical="center"/>
    </xf>
    <xf numFmtId="0" fontId="58" fillId="35" borderId="0" applyNumberFormat="0" applyBorder="0" applyAlignment="0" applyProtection="0">
      <alignment vertical="center"/>
    </xf>
    <xf numFmtId="9" fontId="0" fillId="0" borderId="0" applyFont="0" applyFill="0" applyBorder="0" applyAlignment="0" applyProtection="0">
      <alignment vertical="center"/>
    </xf>
    <xf numFmtId="0" fontId="0" fillId="0" borderId="0"/>
    <xf numFmtId="0" fontId="23" fillId="0" borderId="0"/>
    <xf numFmtId="0" fontId="0" fillId="0" borderId="0">
      <alignment vertical="center"/>
    </xf>
    <xf numFmtId="0" fontId="3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22" fillId="0" borderId="0"/>
  </cellStyleXfs>
  <cellXfs count="247">
    <xf numFmtId="0" fontId="0" fillId="0" borderId="0" xfId="0" applyFont="1"/>
    <xf numFmtId="0" fontId="0" fillId="0" borderId="0" xfId="0" applyFont="1" applyAlignme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right" vertical="center"/>
    </xf>
    <xf numFmtId="0" fontId="4" fillId="0" borderId="0" xfId="0" applyFont="1" applyAlignment="1">
      <alignment horizontal="center" vertical="center" wrapText="1"/>
    </xf>
    <xf numFmtId="0" fontId="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6"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7" fillId="2" borderId="1" xfId="0" applyFont="1" applyFill="1" applyBorder="1" applyAlignment="1">
      <alignment horizontal="center" vertical="center"/>
    </xf>
    <xf numFmtId="9" fontId="7" fillId="2" borderId="1" xfId="0" applyNumberFormat="1" applyFont="1" applyFill="1" applyBorder="1" applyAlignment="1">
      <alignment horizontal="center" vertical="center"/>
    </xf>
    <xf numFmtId="57" fontId="7" fillId="2" borderId="1" xfId="0" applyNumberFormat="1" applyFont="1" applyFill="1" applyBorder="1" applyAlignment="1">
      <alignment horizontal="center" vertical="center"/>
    </xf>
    <xf numFmtId="0" fontId="5" fillId="0" borderId="0" xfId="0" applyFont="1" applyBorder="1" applyAlignment="1">
      <alignment vertical="center" wrapText="1"/>
    </xf>
    <xf numFmtId="0" fontId="0" fillId="0" borderId="0" xfId="0" applyFont="1" applyBorder="1" applyAlignment="1">
      <alignment vertical="center"/>
    </xf>
    <xf numFmtId="31" fontId="7" fillId="2" borderId="1" xfId="0" applyNumberFormat="1" applyFont="1" applyFill="1" applyBorder="1" applyAlignment="1">
      <alignment horizontal="center" vertical="center"/>
    </xf>
    <xf numFmtId="0" fontId="8" fillId="0" borderId="0" xfId="0" applyFont="1" applyFill="1" applyBorder="1" applyAlignment="1"/>
    <xf numFmtId="0" fontId="8" fillId="3" borderId="0" xfId="0" applyFont="1" applyFill="1" applyBorder="1" applyAlignment="1"/>
    <xf numFmtId="0" fontId="9" fillId="0" borderId="0" xfId="0" applyFont="1" applyFill="1" applyBorder="1" applyAlignment="1">
      <alignment vertical="center"/>
    </xf>
    <xf numFmtId="0" fontId="9" fillId="0" borderId="0" xfId="0" applyFont="1" applyFill="1" applyBorder="1" applyAlignment="1"/>
    <xf numFmtId="0" fontId="10"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1" fillId="0" borderId="0" xfId="0" applyFont="1" applyFill="1" applyBorder="1" applyAlignment="1">
      <alignment horizontal="right"/>
    </xf>
    <xf numFmtId="0" fontId="11" fillId="3"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2" xfId="0" applyFont="1" applyFill="1" applyBorder="1" applyAlignment="1">
      <alignment horizontal="center" vertical="center" wrapText="1"/>
    </xf>
    <xf numFmtId="0" fontId="12" fillId="3" borderId="0" xfId="0" applyFont="1" applyFill="1" applyBorder="1" applyAlignment="1">
      <alignment vertical="center"/>
    </xf>
    <xf numFmtId="0" fontId="9" fillId="3" borderId="0" xfId="0" applyFont="1" applyFill="1" applyBorder="1" applyAlignment="1">
      <alignment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176" fontId="13" fillId="0" borderId="1" xfId="0" applyNumberFormat="1" applyFont="1" applyFill="1" applyBorder="1" applyAlignment="1">
      <alignment vertical="center"/>
    </xf>
    <xf numFmtId="0" fontId="9" fillId="0" borderId="0" xfId="0" applyFont="1" applyFill="1" applyBorder="1" applyAlignment="1">
      <alignment horizontal="left" vertical="center" wrapText="1"/>
    </xf>
    <xf numFmtId="10" fontId="9" fillId="0" borderId="0" xfId="0" applyNumberFormat="1" applyFont="1" applyFill="1" applyBorder="1" applyAlignment="1">
      <alignment vertical="center"/>
    </xf>
    <xf numFmtId="0" fontId="12" fillId="0" borderId="0" xfId="0" applyFont="1" applyAlignment="1">
      <alignment horizontal="center" vertical="center"/>
    </xf>
    <xf numFmtId="0" fontId="0" fillId="0" borderId="0" xfId="0" applyFont="1" applyAlignment="1">
      <alignment horizontal="center" vertical="center"/>
    </xf>
    <xf numFmtId="0" fontId="14" fillId="0" borderId="1" xfId="0" applyFont="1" applyBorder="1" applyAlignment="1">
      <alignment horizontal="center" vertical="center"/>
    </xf>
    <xf numFmtId="177" fontId="0" fillId="0" borderId="0" xfId="0" applyNumberFormat="1" applyFont="1"/>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12" fillId="0" borderId="0"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Fill="1" applyBorder="1" applyAlignment="1">
      <alignment vertical="center"/>
    </xf>
    <xf numFmtId="0" fontId="15" fillId="0" borderId="0" xfId="0" applyFont="1" applyFill="1" applyBorder="1" applyAlignment="1">
      <alignment horizontal="center" vertical="center"/>
    </xf>
    <xf numFmtId="0" fontId="0" fillId="0" borderId="0" xfId="0" applyFont="1" applyFill="1" applyBorder="1" applyAlignment="1"/>
    <xf numFmtId="0" fontId="14"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0" fillId="3" borderId="1" xfId="0" applyNumberFormat="1" applyFont="1" applyFill="1" applyBorder="1" applyAlignment="1">
      <alignment vertical="center"/>
    </xf>
    <xf numFmtId="0" fontId="0" fillId="0" borderId="1"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2" xfId="54" applyNumberFormat="1" applyFont="1" applyFill="1" applyBorder="1" applyAlignment="1">
      <alignment vertical="center" wrapText="1"/>
    </xf>
    <xf numFmtId="0" fontId="16" fillId="3" borderId="2" xfId="0" applyFont="1" applyFill="1" applyBorder="1" applyAlignment="1">
      <alignment horizontal="center" vertical="center"/>
    </xf>
    <xf numFmtId="0" fontId="0" fillId="0" borderId="2" xfId="0" applyFont="1" applyFill="1" applyBorder="1" applyAlignment="1">
      <alignment vertical="center"/>
    </xf>
    <xf numFmtId="0" fontId="0" fillId="0" borderId="2" xfId="0" applyFont="1" applyFill="1" applyBorder="1" applyAlignment="1">
      <alignment horizontal="center" vertical="center"/>
    </xf>
    <xf numFmtId="0" fontId="0" fillId="0" borderId="1" xfId="0" applyFont="1" applyFill="1" applyBorder="1" applyAlignment="1">
      <alignment vertical="center"/>
    </xf>
    <xf numFmtId="0" fontId="0" fillId="0" borderId="3"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3" xfId="0" applyFont="1" applyFill="1" applyBorder="1" applyAlignment="1">
      <alignment horizontal="left" vertical="center"/>
    </xf>
    <xf numFmtId="0" fontId="14" fillId="0" borderId="3" xfId="0" applyFont="1" applyFill="1" applyBorder="1" applyAlignment="1">
      <alignment horizontal="center" vertical="center" wrapText="1"/>
    </xf>
    <xf numFmtId="0" fontId="14" fillId="0" borderId="1" xfId="0" applyFont="1" applyFill="1" applyBorder="1" applyAlignment="1">
      <alignment vertical="center"/>
    </xf>
    <xf numFmtId="178"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Alignment="1"/>
    <xf numFmtId="0" fontId="0" fillId="0" borderId="0" xfId="0" applyFill="1" applyAlignment="1"/>
    <xf numFmtId="0" fontId="17"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xf numFmtId="0" fontId="16" fillId="0" borderId="6" xfId="0" applyNumberFormat="1" applyFont="1" applyFill="1" applyBorder="1" applyAlignment="1" applyProtection="1">
      <alignment vertical="center"/>
    </xf>
    <xf numFmtId="0" fontId="18" fillId="0" borderId="6" xfId="0" applyNumberFormat="1" applyFont="1" applyFill="1" applyBorder="1" applyAlignment="1" applyProtection="1">
      <alignment vertical="center"/>
    </xf>
    <xf numFmtId="0" fontId="18" fillId="0" borderId="7" xfId="0" applyNumberFormat="1" applyFont="1" applyFill="1" applyBorder="1" applyAlignment="1" applyProtection="1">
      <alignment vertical="center"/>
    </xf>
    <xf numFmtId="0" fontId="0" fillId="0" borderId="7" xfId="0" applyNumberFormat="1" applyFont="1" applyFill="1" applyBorder="1" applyAlignment="1" applyProtection="1"/>
    <xf numFmtId="0" fontId="16" fillId="0" borderId="7" xfId="0" applyNumberFormat="1" applyFont="1" applyFill="1" applyBorder="1" applyAlignment="1" applyProtection="1">
      <alignment horizontal="right"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wrapText="1"/>
    </xf>
    <xf numFmtId="0" fontId="19" fillId="0" borderId="10" xfId="0" applyFont="1" applyFill="1" applyBorder="1" applyAlignment="1">
      <alignment horizontal="center" vertical="top" wrapText="1"/>
    </xf>
    <xf numFmtId="0" fontId="9" fillId="0" borderId="11" xfId="0" applyFont="1" applyFill="1" applyBorder="1" applyAlignment="1">
      <alignment horizontal="left" vertical="center"/>
    </xf>
    <xf numFmtId="179" fontId="9" fillId="0" borderId="8" xfId="0" applyNumberFormat="1" applyFont="1" applyFill="1" applyBorder="1" applyAlignment="1">
      <alignment horizontal="right" vertical="center"/>
    </xf>
    <xf numFmtId="179" fontId="9" fillId="0" borderId="12" xfId="0" applyNumberFormat="1" applyFont="1" applyFill="1" applyBorder="1" applyAlignment="1">
      <alignment horizontal="right" vertical="center"/>
    </xf>
    <xf numFmtId="0" fontId="9" fillId="0" borderId="8" xfId="0" applyFont="1" applyFill="1" applyBorder="1" applyAlignment="1">
      <alignment horizontal="left" vertical="center"/>
    </xf>
    <xf numFmtId="0" fontId="9" fillId="0" borderId="8" xfId="0" applyFont="1" applyFill="1" applyBorder="1" applyAlignment="1">
      <alignment vertical="center"/>
    </xf>
    <xf numFmtId="0" fontId="0" fillId="0" borderId="0" xfId="0" applyFill="1" applyBorder="1" applyAlignment="1"/>
    <xf numFmtId="0" fontId="20" fillId="0" borderId="0" xfId="0" applyFont="1" applyFill="1"/>
    <xf numFmtId="0" fontId="0" fillId="0" borderId="0" xfId="0" applyFont="1" applyFill="1"/>
    <xf numFmtId="0" fontId="0" fillId="3" borderId="0" xfId="0" applyFill="1" applyAlignment="1">
      <alignment vertical="center"/>
    </xf>
    <xf numFmtId="0" fontId="12" fillId="0" borderId="0" xfId="0" applyFont="1" applyFill="1" applyBorder="1" applyAlignment="1">
      <alignment horizontal="center" vertical="center"/>
    </xf>
    <xf numFmtId="0" fontId="0" fillId="0" borderId="0" xfId="0" applyFont="1" applyFill="1" applyAlignment="1">
      <alignment horizontal="right" vertical="center"/>
    </xf>
    <xf numFmtId="0" fontId="0" fillId="0" borderId="1" xfId="0" applyFill="1" applyBorder="1" applyAlignment="1">
      <alignment vertical="center"/>
    </xf>
    <xf numFmtId="49" fontId="20" fillId="0" borderId="1" xfId="0" applyNumberFormat="1" applyFont="1" applyFill="1" applyBorder="1" applyAlignment="1">
      <alignment vertical="center"/>
    </xf>
    <xf numFmtId="179" fontId="20" fillId="0" borderId="1" xfId="0" applyNumberFormat="1" applyFont="1" applyFill="1" applyBorder="1" applyAlignment="1">
      <alignment vertical="center"/>
    </xf>
    <xf numFmtId="180" fontId="21" fillId="0" borderId="0" xfId="0" applyNumberFormat="1" applyFont="1" applyFill="1" applyBorder="1" applyAlignment="1" applyProtection="1">
      <alignment vertical="center"/>
      <protection locked="0"/>
    </xf>
    <xf numFmtId="180" fontId="12" fillId="0" borderId="0" xfId="0" applyNumberFormat="1" applyFont="1" applyFill="1" applyBorder="1" applyAlignment="1" applyProtection="1">
      <alignment horizontal="center" vertical="center"/>
    </xf>
    <xf numFmtId="180" fontId="20" fillId="0" borderId="0" xfId="0" applyNumberFormat="1" applyFont="1" applyFill="1" applyBorder="1" applyAlignment="1" applyProtection="1">
      <alignment vertical="center"/>
    </xf>
    <xf numFmtId="180" fontId="0" fillId="0" borderId="0" xfId="0" applyNumberFormat="1" applyFont="1" applyFill="1" applyBorder="1" applyAlignment="1" applyProtection="1">
      <alignment horizontal="right" vertical="center"/>
      <protection locked="0"/>
    </xf>
    <xf numFmtId="180" fontId="14" fillId="0" borderId="1" xfId="0" applyNumberFormat="1" applyFont="1" applyFill="1" applyBorder="1" applyAlignment="1" applyProtection="1">
      <alignment horizontal="center" vertical="center"/>
    </xf>
    <xf numFmtId="180" fontId="0" fillId="0" borderId="1" xfId="0" applyNumberFormat="1" applyFont="1" applyFill="1" applyBorder="1" applyAlignment="1" applyProtection="1">
      <alignment horizontal="center" vertical="center"/>
    </xf>
    <xf numFmtId="180" fontId="0" fillId="0" borderId="1" xfId="0" applyNumberFormat="1" applyFont="1" applyFill="1" applyBorder="1" applyAlignment="1" applyProtection="1">
      <alignment horizontal="center" vertical="center"/>
      <protection locked="0"/>
    </xf>
    <xf numFmtId="180" fontId="0" fillId="0" borderId="1" xfId="0" applyNumberFormat="1" applyFont="1" applyFill="1" applyBorder="1" applyAlignment="1" applyProtection="1">
      <alignment vertical="center"/>
    </xf>
    <xf numFmtId="180" fontId="0" fillId="0" borderId="1" xfId="0" applyNumberFormat="1" applyFont="1" applyFill="1" applyBorder="1" applyAlignment="1" applyProtection="1">
      <alignment vertical="center"/>
      <protection locked="0"/>
    </xf>
    <xf numFmtId="180" fontId="0" fillId="0" borderId="1" xfId="0" applyNumberFormat="1" applyFont="1" applyFill="1" applyBorder="1" applyAlignment="1" applyProtection="1">
      <alignment horizontal="left" vertical="center"/>
    </xf>
    <xf numFmtId="180" fontId="14" fillId="0" borderId="1" xfId="0" applyNumberFormat="1" applyFont="1" applyFill="1" applyBorder="1" applyAlignment="1" applyProtection="1">
      <alignment horizontal="center" vertical="center"/>
      <protection locked="0"/>
    </xf>
    <xf numFmtId="0" fontId="20" fillId="3" borderId="0" xfId="0" applyFont="1" applyFill="1"/>
    <xf numFmtId="0" fontId="0" fillId="3" borderId="0" xfId="0" applyFont="1" applyFill="1"/>
    <xf numFmtId="0" fontId="12" fillId="3" borderId="0" xfId="0" applyFont="1" applyFill="1" applyBorder="1" applyAlignment="1">
      <alignment horizontal="center" vertical="center"/>
    </xf>
    <xf numFmtId="0" fontId="0" fillId="3" borderId="0" xfId="0" applyFont="1" applyFill="1" applyAlignment="1">
      <alignment horizontal="right" vertical="center"/>
    </xf>
    <xf numFmtId="0" fontId="14" fillId="3" borderId="1" xfId="0" applyFont="1" applyFill="1" applyBorder="1" applyAlignment="1">
      <alignment horizontal="center" vertical="center"/>
    </xf>
    <xf numFmtId="49" fontId="20" fillId="3" borderId="1" xfId="0" applyNumberFormat="1" applyFont="1" applyFill="1" applyBorder="1" applyAlignment="1">
      <alignment vertical="center"/>
    </xf>
    <xf numFmtId="179" fontId="20" fillId="3" borderId="1" xfId="0" applyNumberFormat="1" applyFont="1" applyFill="1" applyBorder="1" applyAlignment="1">
      <alignment vertical="center"/>
    </xf>
    <xf numFmtId="0" fontId="9" fillId="4" borderId="1" xfId="0" applyFont="1" applyFill="1" applyBorder="1" applyAlignment="1">
      <alignment horizontal="left" vertical="center" wrapText="1"/>
    </xf>
    <xf numFmtId="0" fontId="22" fillId="4" borderId="1" xfId="0" applyFont="1" applyFill="1" applyBorder="1" applyAlignment="1">
      <alignment vertical="center" wrapText="1"/>
    </xf>
    <xf numFmtId="0" fontId="0" fillId="3" borderId="1" xfId="0" applyFont="1" applyFill="1" applyBorder="1"/>
    <xf numFmtId="0" fontId="0" fillId="0" borderId="0" xfId="0" applyFont="1" applyAlignment="1" applyProtection="1">
      <alignment vertical="top"/>
      <protection locked="0"/>
    </xf>
    <xf numFmtId="0" fontId="23" fillId="0" borderId="0" xfId="51"/>
    <xf numFmtId="0" fontId="21" fillId="0" borderId="0" xfId="51" applyFont="1" applyAlignment="1">
      <alignment horizontal="right"/>
    </xf>
    <xf numFmtId="0" fontId="23" fillId="0" borderId="0" xfId="51" applyAlignment="1">
      <alignment horizontal="right"/>
    </xf>
    <xf numFmtId="0" fontId="12" fillId="3" borderId="0" xfId="0" applyNumberFormat="1" applyFont="1" applyFill="1" applyBorder="1" applyAlignment="1" applyProtection="1">
      <alignment horizontal="center" vertical="center"/>
      <protection locked="0"/>
    </xf>
    <xf numFmtId="0" fontId="0" fillId="3" borderId="0" xfId="0" applyNumberFormat="1" applyFont="1" applyFill="1" applyBorder="1" applyAlignment="1" applyProtection="1">
      <alignment horizontal="right" vertical="center"/>
      <protection locked="0"/>
    </xf>
    <xf numFmtId="0" fontId="0" fillId="3" borderId="7" xfId="0" applyNumberFormat="1" applyFont="1" applyFill="1" applyBorder="1" applyAlignment="1" applyProtection="1">
      <alignment horizontal="right" vertical="center"/>
      <protection locked="0"/>
    </xf>
    <xf numFmtId="0" fontId="14" fillId="3" borderId="13" xfId="0" applyNumberFormat="1" applyFont="1" applyFill="1" applyBorder="1" applyAlignment="1" applyProtection="1">
      <alignment horizontal="center" vertical="center"/>
      <protection locked="0"/>
    </xf>
    <xf numFmtId="0" fontId="14" fillId="3" borderId="4" xfId="0" applyNumberFormat="1" applyFont="1" applyFill="1" applyBorder="1" applyAlignment="1" applyProtection="1">
      <alignment horizontal="center" vertical="center"/>
      <protection locked="0"/>
    </xf>
    <xf numFmtId="49" fontId="14" fillId="3" borderId="1" xfId="0" applyNumberFormat="1" applyFont="1" applyFill="1" applyBorder="1" applyAlignment="1">
      <alignment horizontal="center" vertical="center"/>
    </xf>
    <xf numFmtId="49" fontId="20" fillId="3" borderId="4" xfId="0" applyNumberFormat="1" applyFont="1" applyFill="1" applyBorder="1" applyAlignment="1">
      <alignment vertical="center"/>
    </xf>
    <xf numFmtId="49" fontId="20" fillId="3" borderId="4" xfId="0" applyNumberFormat="1" applyFont="1" applyFill="1" applyBorder="1" applyAlignment="1">
      <alignment horizontal="right" vertical="center"/>
    </xf>
    <xf numFmtId="0" fontId="22" fillId="4" borderId="4" xfId="0" applyFont="1" applyFill="1" applyBorder="1" applyAlignment="1">
      <alignment vertical="center" wrapText="1"/>
    </xf>
    <xf numFmtId="0" fontId="22" fillId="4" borderId="4" xfId="0" applyFont="1" applyFill="1" applyBorder="1" applyAlignment="1">
      <alignment horizontal="right" vertical="center" wrapText="1"/>
    </xf>
    <xf numFmtId="49" fontId="20" fillId="3" borderId="1" xfId="0" applyNumberFormat="1" applyFont="1" applyFill="1" applyBorder="1" applyAlignment="1">
      <alignment horizontal="right" vertical="center"/>
    </xf>
    <xf numFmtId="0" fontId="20" fillId="3" borderId="1" xfId="0" applyNumberFormat="1" applyFont="1" applyFill="1" applyBorder="1" applyAlignment="1">
      <alignment horizontal="right" vertical="center"/>
    </xf>
    <xf numFmtId="0" fontId="22" fillId="4" borderId="1" xfId="0" applyFont="1" applyFill="1" applyBorder="1" applyAlignment="1">
      <alignment horizontal="right" vertical="center" wrapText="1"/>
    </xf>
    <xf numFmtId="0" fontId="20" fillId="3" borderId="4" xfId="0" applyNumberFormat="1" applyFont="1" applyFill="1" applyBorder="1" applyAlignment="1">
      <alignment horizontal="right" vertical="center"/>
    </xf>
    <xf numFmtId="0" fontId="23" fillId="0" borderId="1" xfId="51" applyBorder="1" applyAlignment="1">
      <alignment horizontal="right"/>
    </xf>
    <xf numFmtId="0" fontId="0" fillId="3" borderId="0" xfId="0" applyFont="1" applyFill="1" applyAlignment="1">
      <alignment vertical="center"/>
    </xf>
    <xf numFmtId="0" fontId="9" fillId="3" borderId="1" xfId="0" applyFont="1" applyFill="1" applyBorder="1" applyAlignment="1">
      <alignment vertical="center" wrapText="1"/>
    </xf>
    <xf numFmtId="0" fontId="0" fillId="3" borderId="0" xfId="57" applyFont="1" applyFill="1">
      <alignment vertical="center"/>
    </xf>
    <xf numFmtId="0" fontId="0" fillId="3" borderId="0" xfId="57" applyFont="1" applyFill="1" applyAlignment="1">
      <alignment vertical="center" wrapText="1"/>
    </xf>
    <xf numFmtId="180" fontId="16" fillId="3" borderId="0" xfId="57" applyNumberFormat="1" applyFont="1" applyFill="1" applyAlignment="1">
      <alignment horizontal="center" vertical="center"/>
    </xf>
    <xf numFmtId="0" fontId="12" fillId="4" borderId="0" xfId="57" applyFont="1" applyFill="1" applyAlignment="1" applyProtection="1">
      <alignment horizontal="center" vertical="center" wrapText="1"/>
      <protection locked="0"/>
    </xf>
    <xf numFmtId="0" fontId="0" fillId="4" borderId="0" xfId="57" applyFont="1" applyFill="1" applyAlignment="1">
      <alignment vertical="center" wrapText="1"/>
    </xf>
    <xf numFmtId="0" fontId="0" fillId="4" borderId="0" xfId="57" applyFont="1" applyFill="1" applyAlignment="1">
      <alignment horizontal="center" vertical="center"/>
    </xf>
    <xf numFmtId="0" fontId="0" fillId="4" borderId="0" xfId="57" applyFont="1" applyFill="1" applyAlignment="1">
      <alignment horizontal="right" vertical="center"/>
    </xf>
    <xf numFmtId="0" fontId="14" fillId="4" borderId="1" xfId="57" applyFont="1" applyFill="1" applyBorder="1" applyAlignment="1">
      <alignment horizontal="center" vertical="center" wrapText="1"/>
    </xf>
    <xf numFmtId="180" fontId="19" fillId="4" borderId="1" xfId="57" applyNumberFormat="1" applyFont="1" applyFill="1" applyBorder="1" applyAlignment="1" applyProtection="1">
      <alignment horizontal="center" vertical="center" wrapText="1"/>
      <protection locked="0"/>
    </xf>
    <xf numFmtId="0" fontId="14" fillId="4" borderId="1" xfId="57" applyFont="1" applyFill="1" applyBorder="1" applyAlignment="1">
      <alignment horizontal="center" vertical="center"/>
    </xf>
    <xf numFmtId="0" fontId="20" fillId="4" borderId="1" xfId="57" applyFont="1" applyFill="1" applyBorder="1" applyAlignment="1">
      <alignment horizontal="center" vertical="center" wrapText="1"/>
    </xf>
    <xf numFmtId="180" fontId="9" fillId="4" borderId="1" xfId="57" applyNumberFormat="1" applyFont="1" applyFill="1" applyBorder="1" applyAlignment="1" applyProtection="1">
      <alignment horizontal="center" vertical="center" wrapText="1"/>
      <protection locked="0"/>
    </xf>
    <xf numFmtId="0" fontId="14" fillId="4" borderId="1" xfId="57" applyFont="1" applyFill="1" applyBorder="1">
      <alignment vertical="center"/>
    </xf>
    <xf numFmtId="179" fontId="20" fillId="4" borderId="1" xfId="57" applyNumberFormat="1" applyFont="1" applyFill="1" applyBorder="1" applyAlignment="1">
      <alignment vertical="center" wrapText="1"/>
    </xf>
    <xf numFmtId="0" fontId="20" fillId="4" borderId="1" xfId="57" applyFont="1" applyFill="1" applyBorder="1">
      <alignment vertical="center"/>
    </xf>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0" fontId="20" fillId="4" borderId="1" xfId="0" applyFont="1" applyFill="1" applyBorder="1"/>
    <xf numFmtId="0" fontId="20" fillId="4" borderId="1" xfId="57" applyFont="1" applyFill="1" applyBorder="1" applyAlignment="1">
      <alignment vertical="center" wrapText="1"/>
    </xf>
    <xf numFmtId="180" fontId="16" fillId="4" borderId="1" xfId="0" applyNumberFormat="1" applyFont="1" applyFill="1" applyBorder="1" applyAlignment="1">
      <alignment horizontal="center" vertical="center" wrapText="1"/>
    </xf>
    <xf numFmtId="179" fontId="9" fillId="4" borderId="1" xfId="57" applyNumberFormat="1" applyFont="1" applyFill="1" applyBorder="1" applyAlignment="1" applyProtection="1">
      <alignment horizontal="center" vertical="center" wrapText="1"/>
      <protection locked="0"/>
    </xf>
    <xf numFmtId="179" fontId="9" fillId="4" borderId="1" xfId="57" applyNumberFormat="1" applyFont="1" applyFill="1" applyBorder="1" applyAlignment="1">
      <alignment horizontal="center" vertical="center"/>
    </xf>
    <xf numFmtId="0" fontId="9" fillId="0" borderId="1" xfId="0" applyFont="1" applyFill="1" applyBorder="1" applyAlignment="1">
      <alignment vertical="center" wrapText="1"/>
    </xf>
    <xf numFmtId="0" fontId="22" fillId="4" borderId="1" xfId="0" applyFont="1" applyFill="1" applyBorder="1" applyAlignment="1">
      <alignment horizontal="center" vertical="center"/>
    </xf>
    <xf numFmtId="0" fontId="0" fillId="4" borderId="1" xfId="0" applyFont="1" applyFill="1" applyBorder="1" applyAlignment="1">
      <alignment vertical="center" wrapText="1"/>
    </xf>
    <xf numFmtId="180" fontId="9" fillId="4" borderId="1" xfId="57" applyNumberFormat="1" applyFont="1" applyFill="1" applyBorder="1" applyAlignment="1">
      <alignment horizontal="center" vertical="center"/>
    </xf>
    <xf numFmtId="0" fontId="0" fillId="4" borderId="1" xfId="0" applyFont="1" applyFill="1" applyBorder="1" applyAlignment="1">
      <alignment horizontal="left" vertical="center" wrapText="1"/>
    </xf>
    <xf numFmtId="0" fontId="9" fillId="4" borderId="0" xfId="0" applyFont="1" applyFill="1" applyAlignment="1">
      <alignment vertical="center"/>
    </xf>
    <xf numFmtId="0" fontId="24" fillId="3" borderId="0" xfId="0" applyNumberFormat="1" applyFont="1" applyFill="1" applyBorder="1" applyAlignment="1" applyProtection="1">
      <alignment vertical="center"/>
      <protection locked="0"/>
    </xf>
    <xf numFmtId="0" fontId="16" fillId="3" borderId="0" xfId="0" applyNumberFormat="1" applyFont="1" applyFill="1" applyBorder="1" applyAlignment="1" applyProtection="1">
      <alignment vertical="center"/>
      <protection locked="0"/>
    </xf>
    <xf numFmtId="0" fontId="0" fillId="3" borderId="0" xfId="0" applyNumberFormat="1" applyFont="1" applyFill="1" applyBorder="1" applyAlignment="1" applyProtection="1">
      <alignment vertical="center"/>
      <protection locked="0"/>
    </xf>
    <xf numFmtId="0" fontId="12" fillId="0" borderId="0" xfId="0" applyNumberFormat="1" applyFont="1" applyFill="1" applyBorder="1" applyAlignment="1" applyProtection="1">
      <alignment horizontal="center" vertical="center"/>
      <protection locked="0"/>
    </xf>
    <xf numFmtId="0" fontId="0" fillId="3" borderId="0" xfId="0" applyNumberFormat="1" applyFont="1" applyFill="1" applyBorder="1" applyAlignment="1" applyProtection="1">
      <alignment horizontal="center" vertical="center"/>
      <protection locked="0"/>
    </xf>
    <xf numFmtId="0" fontId="14" fillId="3" borderId="1" xfId="0" applyNumberFormat="1" applyFont="1" applyFill="1" applyBorder="1" applyAlignment="1" applyProtection="1">
      <alignment horizontal="center" vertical="center"/>
      <protection locked="0"/>
    </xf>
    <xf numFmtId="0" fontId="25" fillId="3" borderId="1" xfId="0" applyNumberFormat="1" applyFont="1" applyFill="1" applyBorder="1" applyAlignment="1" applyProtection="1">
      <alignment horizontal="left" vertical="center"/>
      <protection locked="0"/>
    </xf>
    <xf numFmtId="0" fontId="25" fillId="3" borderId="1" xfId="0" applyNumberFormat="1" applyFont="1" applyFill="1" applyBorder="1" applyAlignment="1" applyProtection="1">
      <alignment horizontal="right" vertical="center"/>
      <protection locked="0"/>
    </xf>
    <xf numFmtId="1" fontId="25" fillId="0" borderId="1" xfId="0" applyNumberFormat="1" applyFont="1" applyFill="1" applyBorder="1" applyAlignment="1" applyProtection="1">
      <alignment vertical="center"/>
      <protection locked="0"/>
    </xf>
    <xf numFmtId="1" fontId="25" fillId="0" borderId="1" xfId="0" applyNumberFormat="1" applyFont="1" applyFill="1" applyBorder="1" applyAlignment="1" applyProtection="1">
      <alignment horizontal="right" vertical="center"/>
      <protection locked="0"/>
    </xf>
    <xf numFmtId="0" fontId="0" fillId="0" borderId="0" xfId="0" applyNumberFormat="1" applyFont="1" applyFill="1" applyBorder="1" applyAlignment="1" applyProtection="1">
      <alignment vertical="center"/>
      <protection locked="0"/>
    </xf>
    <xf numFmtId="1" fontId="20" fillId="3" borderId="1" xfId="0" applyNumberFormat="1" applyFont="1" applyFill="1" applyBorder="1" applyAlignment="1" applyProtection="1">
      <alignment horizontal="left" vertical="center"/>
      <protection locked="0"/>
    </xf>
    <xf numFmtId="1" fontId="20" fillId="3" borderId="1" xfId="0" applyNumberFormat="1" applyFont="1" applyFill="1" applyBorder="1" applyAlignment="1" applyProtection="1">
      <alignment horizontal="right" vertical="center"/>
      <protection locked="0"/>
    </xf>
    <xf numFmtId="1" fontId="20" fillId="3" borderId="1" xfId="0" applyNumberFormat="1" applyFont="1" applyFill="1" applyBorder="1" applyAlignment="1" applyProtection="1">
      <alignment vertical="center"/>
      <protection locked="0"/>
    </xf>
    <xf numFmtId="1" fontId="20" fillId="3" borderId="4"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vertical="center"/>
      <protection locked="0"/>
    </xf>
    <xf numFmtId="0" fontId="20" fillId="3" borderId="1" xfId="0" applyNumberFormat="1" applyFont="1" applyFill="1" applyBorder="1" applyAlignment="1" applyProtection="1">
      <alignment horizontal="right" vertical="center"/>
      <protection locked="0"/>
    </xf>
    <xf numFmtId="3" fontId="20" fillId="3" borderId="1" xfId="0" applyNumberFormat="1" applyFont="1" applyFill="1" applyBorder="1" applyAlignment="1" applyProtection="1">
      <alignment vertical="center"/>
      <protection locked="0"/>
    </xf>
    <xf numFmtId="3" fontId="20" fillId="3" borderId="1"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vertical="center" wrapText="1"/>
      <protection locked="0"/>
    </xf>
    <xf numFmtId="3" fontId="20" fillId="3" borderId="1" xfId="0" applyNumberFormat="1" applyFont="1" applyFill="1" applyBorder="1" applyAlignment="1">
      <alignment horizontal="right" vertical="center"/>
    </xf>
    <xf numFmtId="0" fontId="20" fillId="3" borderId="4" xfId="0" applyNumberFormat="1" applyFont="1" applyFill="1" applyBorder="1" applyAlignment="1" applyProtection="1">
      <alignment horizontal="right" vertical="center"/>
      <protection locked="0"/>
    </xf>
    <xf numFmtId="0" fontId="20" fillId="3" borderId="0" xfId="0" applyNumberFormat="1" applyFont="1" applyFill="1" applyBorder="1" applyAlignment="1" applyProtection="1">
      <alignment horizontal="right" vertical="center"/>
      <protection locked="0"/>
    </xf>
    <xf numFmtId="1" fontId="9" fillId="3" borderId="1" xfId="0" applyNumberFormat="1" applyFont="1" applyFill="1" applyBorder="1" applyAlignment="1" applyProtection="1">
      <alignment horizontal="right" vertical="center"/>
      <protection locked="0"/>
    </xf>
    <xf numFmtId="1" fontId="9" fillId="3" borderId="4" xfId="0" applyNumberFormat="1" applyFont="1" applyFill="1" applyBorder="1" applyAlignment="1" applyProtection="1">
      <alignment horizontal="right" vertical="center"/>
      <protection locked="0"/>
    </xf>
    <xf numFmtId="3" fontId="20" fillId="3" borderId="2" xfId="0" applyNumberFormat="1" applyFont="1" applyFill="1" applyBorder="1" applyAlignment="1" applyProtection="1">
      <alignment vertical="center"/>
      <protection locked="0"/>
    </xf>
    <xf numFmtId="1" fontId="20" fillId="3" borderId="3" xfId="0" applyNumberFormat="1" applyFont="1" applyFill="1" applyBorder="1" applyAlignment="1" applyProtection="1">
      <alignment horizontal="left" vertical="center"/>
      <protection locked="0"/>
    </xf>
    <xf numFmtId="0" fontId="20" fillId="4" borderId="1"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horizontal="left" vertical="center" wrapText="1"/>
      <protection locked="0"/>
    </xf>
    <xf numFmtId="0" fontId="25" fillId="3" borderId="1" xfId="0" applyNumberFormat="1" applyFont="1" applyFill="1" applyBorder="1" applyAlignment="1" applyProtection="1">
      <alignment horizontal="distributed" vertical="center"/>
      <protection locked="0"/>
    </xf>
    <xf numFmtId="0" fontId="0" fillId="3" borderId="1" xfId="0" applyNumberFormat="1" applyFont="1" applyFill="1" applyBorder="1" applyAlignment="1" applyProtection="1">
      <alignment horizontal="right" vertical="center"/>
      <protection locked="0"/>
    </xf>
    <xf numFmtId="0" fontId="26" fillId="3" borderId="0" xfId="0" applyFont="1" applyFill="1" applyBorder="1" applyAlignment="1" applyProtection="1"/>
    <xf numFmtId="0" fontId="27" fillId="3" borderId="0" xfId="0" applyFont="1" applyFill="1" applyBorder="1" applyAlignment="1" applyProtection="1"/>
    <xf numFmtId="0" fontId="21" fillId="3" borderId="0" xfId="0" applyFont="1" applyFill="1" applyAlignment="1"/>
    <xf numFmtId="0" fontId="28" fillId="3" borderId="0" xfId="0" applyFont="1" applyFill="1" applyBorder="1" applyAlignment="1" applyProtection="1">
      <alignment horizontal="right" vertical="center"/>
    </xf>
    <xf numFmtId="0" fontId="17" fillId="3" borderId="0" xfId="0" applyFont="1" applyFill="1" applyBorder="1" applyAlignment="1" applyProtection="1">
      <alignment horizontal="center" vertical="center"/>
    </xf>
    <xf numFmtId="0" fontId="17" fillId="3" borderId="0" xfId="0" applyFont="1" applyFill="1" applyBorder="1" applyAlignment="1" applyProtection="1">
      <alignment vertical="center" wrapText="1"/>
    </xf>
    <xf numFmtId="0" fontId="16" fillId="3" borderId="0" xfId="0" applyFont="1" applyFill="1" applyBorder="1" applyAlignment="1" applyProtection="1"/>
    <xf numFmtId="0" fontId="16" fillId="3" borderId="0" xfId="0" applyFont="1" applyFill="1" applyBorder="1" applyAlignment="1" applyProtection="1">
      <alignment horizontal="right" vertical="center"/>
    </xf>
    <xf numFmtId="0" fontId="29" fillId="3" borderId="0" xfId="0" applyFont="1" applyFill="1" applyAlignment="1"/>
    <xf numFmtId="0" fontId="19" fillId="3" borderId="8" xfId="0" applyFont="1" applyFill="1" applyBorder="1" applyAlignment="1" applyProtection="1">
      <alignment horizontal="center" vertical="center"/>
    </xf>
    <xf numFmtId="0" fontId="9" fillId="3" borderId="8" xfId="0" applyFont="1" applyFill="1" applyBorder="1" applyAlignment="1" applyProtection="1">
      <alignment vertical="center"/>
    </xf>
    <xf numFmtId="3" fontId="9" fillId="3" borderId="8" xfId="0" applyNumberFormat="1" applyFont="1" applyFill="1" applyBorder="1" applyAlignment="1" applyProtection="1">
      <alignment vertical="center"/>
    </xf>
    <xf numFmtId="0" fontId="9" fillId="3" borderId="8" xfId="0" applyFont="1" applyFill="1" applyBorder="1" applyAlignment="1" applyProtection="1">
      <alignment horizontal="left" vertical="center"/>
    </xf>
    <xf numFmtId="3" fontId="9" fillId="0" borderId="8" xfId="0" applyNumberFormat="1" applyFont="1" applyFill="1" applyBorder="1" applyAlignment="1" applyProtection="1">
      <alignment vertical="center"/>
    </xf>
    <xf numFmtId="0" fontId="9" fillId="3" borderId="8" xfId="0" applyFont="1" applyFill="1" applyBorder="1" applyAlignment="1" applyProtection="1">
      <alignment horizontal="center" vertical="center"/>
    </xf>
    <xf numFmtId="0" fontId="30" fillId="0" borderId="0" xfId="0" applyFont="1" applyFill="1" applyAlignment="1"/>
    <xf numFmtId="0" fontId="0" fillId="0" borderId="0" xfId="0" applyNumberFormat="1" applyFont="1" applyFill="1" applyBorder="1" applyAlignment="1">
      <alignment vertical="center"/>
    </xf>
    <xf numFmtId="0" fontId="0" fillId="0" borderId="0" xfId="0" applyFont="1" applyFill="1" applyAlignment="1">
      <alignment vertical="center"/>
    </xf>
    <xf numFmtId="180" fontId="31" fillId="3" borderId="0" xfId="0" applyNumberFormat="1" applyFont="1" applyFill="1" applyAlignment="1"/>
    <xf numFmtId="0" fontId="21" fillId="0" borderId="0" xfId="0" applyFont="1" applyFill="1" applyAlignment="1"/>
    <xf numFmtId="0" fontId="12" fillId="0" borderId="0" xfId="0" applyNumberFormat="1" applyFont="1" applyFill="1" applyBorder="1" applyAlignment="1">
      <alignment horizontal="center" vertical="center"/>
    </xf>
    <xf numFmtId="0" fontId="30" fillId="3" borderId="0" xfId="0" applyFont="1" applyFill="1" applyAlignment="1"/>
    <xf numFmtId="180" fontId="20" fillId="3" borderId="0" xfId="0" applyNumberFormat="1" applyFont="1" applyFill="1" applyAlignment="1"/>
    <xf numFmtId="0" fontId="14" fillId="3" borderId="1" xfId="0" applyNumberFormat="1" applyFont="1" applyFill="1" applyBorder="1" applyAlignment="1">
      <alignment horizontal="center" vertical="center"/>
    </xf>
    <xf numFmtId="180" fontId="14" fillId="3"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20" fillId="2" borderId="1" xfId="0" applyFont="1" applyFill="1" applyBorder="1" applyAlignment="1" applyProtection="1">
      <alignment vertical="center" wrapText="1"/>
    </xf>
    <xf numFmtId="3" fontId="32" fillId="2" borderId="1" xfId="0" applyNumberFormat="1" applyFont="1" applyFill="1" applyBorder="1" applyAlignment="1" applyProtection="1">
      <alignment horizontal="right" vertical="center" wrapText="1"/>
    </xf>
    <xf numFmtId="0" fontId="31" fillId="0" borderId="1" xfId="0" applyFont="1" applyFill="1" applyBorder="1" applyAlignment="1"/>
    <xf numFmtId="0" fontId="20" fillId="2" borderId="1" xfId="0" applyFont="1" applyFill="1" applyBorder="1" applyAlignment="1" applyProtection="1">
      <alignment vertical="center"/>
    </xf>
    <xf numFmtId="0" fontId="20" fillId="0" borderId="1" xfId="0" applyFont="1" applyFill="1" applyBorder="1" applyAlignment="1" applyProtection="1">
      <alignment vertical="center"/>
    </xf>
    <xf numFmtId="3" fontId="32" fillId="0" borderId="1" xfId="0" applyNumberFormat="1" applyFont="1" applyFill="1" applyBorder="1" applyAlignment="1" applyProtection="1">
      <alignment horizontal="right" vertical="center" wrapText="1"/>
    </xf>
    <xf numFmtId="3" fontId="33" fillId="2" borderId="1" xfId="0" applyNumberFormat="1" applyFont="1" applyFill="1" applyBorder="1" applyAlignment="1" applyProtection="1">
      <alignment horizontal="right" vertical="center"/>
    </xf>
    <xf numFmtId="181" fontId="34" fillId="2" borderId="1" xfId="0" applyNumberFormat="1" applyFont="1" applyFill="1" applyBorder="1" applyAlignment="1" applyProtection="1">
      <alignment horizontal="right" vertical="center" wrapText="1"/>
    </xf>
    <xf numFmtId="0" fontId="35" fillId="2" borderId="1" xfId="0" applyFont="1" applyFill="1" applyBorder="1" applyAlignment="1" applyProtection="1">
      <alignment horizontal="right" vertical="center"/>
    </xf>
    <xf numFmtId="0" fontId="36" fillId="2" borderId="1" xfId="0" applyFont="1" applyFill="1" applyBorder="1" applyAlignment="1" applyProtection="1">
      <alignment vertical="center"/>
    </xf>
    <xf numFmtId="0" fontId="24" fillId="0" borderId="0" xfId="0" applyNumberFormat="1" applyFont="1" applyFill="1" applyBorder="1" applyAlignment="1">
      <alignment vertical="center"/>
    </xf>
    <xf numFmtId="0" fontId="37" fillId="0" borderId="0" xfId="0" applyNumberFormat="1" applyFont="1" applyFill="1" applyBorder="1" applyAlignment="1">
      <alignment vertical="center"/>
    </xf>
    <xf numFmtId="0" fontId="0" fillId="0" borderId="0" xfId="0" applyNumberFormat="1" applyFont="1" applyFill="1" applyBorder="1" applyAlignment="1">
      <alignment horizontal="right" vertical="center"/>
    </xf>
    <xf numFmtId="0" fontId="38" fillId="0" borderId="1" xfId="0" applyNumberFormat="1" applyFont="1" applyFill="1" applyBorder="1" applyAlignment="1">
      <alignment vertical="center"/>
    </xf>
    <xf numFmtId="0" fontId="39" fillId="4" borderId="1" xfId="0" applyFont="1" applyFill="1" applyBorder="1" applyAlignment="1">
      <alignment vertical="center" wrapText="1"/>
    </xf>
    <xf numFmtId="0" fontId="40" fillId="0" borderId="1" xfId="0" applyNumberFormat="1" applyFont="1" applyFill="1" applyBorder="1" applyAlignment="1">
      <alignment vertical="center"/>
    </xf>
    <xf numFmtId="0" fontId="14" fillId="0" borderId="1" xfId="0" applyNumberFormat="1" applyFont="1" applyFill="1" applyBorder="1" applyAlignment="1">
      <alignment horizontal="distributed" vertical="center"/>
    </xf>
    <xf numFmtId="0" fontId="0" fillId="0" borderId="14" xfId="0" applyNumberFormat="1" applyFont="1" applyFill="1" applyBorder="1" applyAlignment="1">
      <alignment horizontal="left"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3 2" xfId="50"/>
    <cellStyle name="常规_Z09 2020年政府性基金预算收支明细表(财预09-1表)" xfId="51"/>
    <cellStyle name="常规 2 2" xfId="52"/>
    <cellStyle name="常规 10" xfId="53"/>
    <cellStyle name="常规 2" xfId="54"/>
    <cellStyle name="常规 3" xfId="55"/>
    <cellStyle name="常规 4" xfId="56"/>
    <cellStyle name="常规_2010年预算县区加表" xfId="57"/>
    <cellStyle name="样式 1" xfId="58"/>
    <cellStyle name="常规 11 7" xfId="59"/>
    <cellStyle name="Normal" xfId="6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10.120.1.190:8808/page/debt/zqgl/fxgl/zqzlYhsMain.js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38"/>
  <sheetViews>
    <sheetView showGridLines="0" showZeros="0" workbookViewId="0">
      <pane ySplit="4" topLeftCell="A5" activePane="bottomLeft" state="frozen"/>
      <selection/>
      <selection pane="bottomLeft" activeCell="A2" sqref="A2:B2"/>
    </sheetView>
  </sheetViews>
  <sheetFormatPr defaultColWidth="9" defaultRowHeight="14.25" customHeight="1" outlineLevelCol="1"/>
  <cols>
    <col min="1" max="1" width="36.125" style="219" customWidth="1"/>
    <col min="2" max="2" width="18.125" style="219" customWidth="1"/>
    <col min="3" max="253" width="9" style="219"/>
    <col min="254" max="16384" width="9" style="220"/>
  </cols>
  <sheetData>
    <row r="1" ht="18" customHeight="1" spans="1:2">
      <c r="A1" s="239"/>
    </row>
    <row r="2" s="239" customFormat="1" ht="30" customHeight="1" spans="1:2">
      <c r="A2" s="223" t="s">
        <v>0</v>
      </c>
      <c r="B2" s="223"/>
    </row>
    <row r="3" ht="24.95" customHeight="1" spans="1:2">
      <c r="A3" s="239"/>
      <c r="B3" s="241" t="s">
        <v>1</v>
      </c>
    </row>
    <row r="4" ht="26.1" customHeight="1" spans="1:2">
      <c r="A4" s="228" t="s">
        <v>2</v>
      </c>
      <c r="B4" s="228" t="s">
        <v>3</v>
      </c>
    </row>
    <row r="5" ht="21.95" customHeight="1" spans="1:2">
      <c r="A5" s="58" t="s">
        <v>4</v>
      </c>
      <c r="B5" s="242">
        <f>SUM(B6:B21)</f>
        <v>250895</v>
      </c>
    </row>
    <row r="6" ht="21.95" customHeight="1" spans="1:2">
      <c r="A6" s="58" t="s">
        <v>5</v>
      </c>
      <c r="B6" s="243">
        <v>92595</v>
      </c>
    </row>
    <row r="7" ht="21.95" customHeight="1" spans="1:2">
      <c r="A7" s="58" t="s">
        <v>6</v>
      </c>
      <c r="B7" s="243">
        <v>39000</v>
      </c>
    </row>
    <row r="8" ht="21.95" customHeight="1" spans="1:2">
      <c r="A8" s="58" t="s">
        <v>7</v>
      </c>
      <c r="B8" s="243"/>
    </row>
    <row r="9" ht="21.95" customHeight="1" spans="1:2">
      <c r="A9" s="58" t="s">
        <v>8</v>
      </c>
      <c r="B9" s="243">
        <v>2800</v>
      </c>
    </row>
    <row r="10" ht="21.95" customHeight="1" spans="1:2">
      <c r="A10" s="58" t="s">
        <v>9</v>
      </c>
      <c r="B10" s="243">
        <v>52000</v>
      </c>
    </row>
    <row r="11" ht="21.95" customHeight="1" spans="1:2">
      <c r="A11" s="58" t="s">
        <v>10</v>
      </c>
      <c r="B11" s="243">
        <v>22500</v>
      </c>
    </row>
    <row r="12" ht="21.95" customHeight="1" spans="1:2">
      <c r="A12" s="58" t="s">
        <v>11</v>
      </c>
      <c r="B12" s="243">
        <v>9900</v>
      </c>
    </row>
    <row r="13" ht="21.95" customHeight="1" spans="1:2">
      <c r="A13" s="58" t="s">
        <v>12</v>
      </c>
      <c r="B13" s="243">
        <v>4400</v>
      </c>
    </row>
    <row r="14" ht="21.95" customHeight="1" spans="1:2">
      <c r="A14" s="58" t="s">
        <v>13</v>
      </c>
      <c r="B14" s="243">
        <v>10200</v>
      </c>
    </row>
    <row r="15" ht="21.95" customHeight="1" spans="1:2">
      <c r="A15" s="58" t="s">
        <v>14</v>
      </c>
      <c r="B15" s="243">
        <v>5300</v>
      </c>
    </row>
    <row r="16" ht="21.95" customHeight="1" spans="1:2">
      <c r="A16" s="58" t="s">
        <v>15</v>
      </c>
      <c r="B16" s="243">
        <v>2400</v>
      </c>
    </row>
    <row r="17" ht="21.95" customHeight="1" spans="1:2">
      <c r="A17" s="58" t="s">
        <v>16</v>
      </c>
      <c r="B17" s="243">
        <v>3000</v>
      </c>
    </row>
    <row r="18" ht="21.95" customHeight="1" spans="1:2">
      <c r="A18" s="58" t="s">
        <v>17</v>
      </c>
      <c r="B18" s="243">
        <v>6500</v>
      </c>
    </row>
    <row r="19" ht="21.95" customHeight="1" spans="1:2">
      <c r="A19" s="58" t="s">
        <v>18</v>
      </c>
      <c r="B19" s="243"/>
    </row>
    <row r="20" ht="21.95" customHeight="1" spans="1:2">
      <c r="A20" s="219" t="s">
        <v>19</v>
      </c>
      <c r="B20" s="243">
        <v>300</v>
      </c>
    </row>
    <row r="21" ht="21.95" customHeight="1" spans="1:2">
      <c r="A21" s="58" t="s">
        <v>20</v>
      </c>
      <c r="B21" s="242"/>
    </row>
    <row r="22" ht="21.95" customHeight="1" spans="1:2">
      <c r="A22" s="58" t="s">
        <v>21</v>
      </c>
      <c r="B22" s="242">
        <f>SUM(B23:B30)</f>
        <v>292585</v>
      </c>
    </row>
    <row r="23" ht="21.95" customHeight="1" spans="1:2">
      <c r="A23" s="58" t="s">
        <v>22</v>
      </c>
      <c r="B23" s="243">
        <v>53500</v>
      </c>
    </row>
    <row r="24" ht="21.95" customHeight="1" spans="1:2">
      <c r="A24" s="58" t="s">
        <v>23</v>
      </c>
      <c r="B24" s="243">
        <v>39465</v>
      </c>
    </row>
    <row r="25" ht="21.95" customHeight="1" spans="1:2">
      <c r="A25" s="58" t="s">
        <v>24</v>
      </c>
      <c r="B25" s="243">
        <v>4033</v>
      </c>
    </row>
    <row r="26" ht="21.95" customHeight="1" spans="1:2">
      <c r="A26" s="58" t="s">
        <v>25</v>
      </c>
      <c r="B26" s="243">
        <v>128186</v>
      </c>
    </row>
    <row r="27" ht="21.95" customHeight="1" spans="1:2">
      <c r="A27" s="58" t="s">
        <v>26</v>
      </c>
      <c r="B27" s="243">
        <v>56901</v>
      </c>
    </row>
    <row r="28" ht="21.95" customHeight="1" spans="1:2">
      <c r="A28" s="58" t="s">
        <v>27</v>
      </c>
      <c r="B28" s="242"/>
    </row>
    <row r="29" s="240" customFormat="1" ht="21.95" customHeight="1" spans="1:2">
      <c r="A29" s="58" t="s">
        <v>28</v>
      </c>
      <c r="B29" s="242">
        <v>10000</v>
      </c>
    </row>
    <row r="30" s="240" customFormat="1" ht="21.95" customHeight="1" spans="1:2">
      <c r="A30" s="58" t="s">
        <v>29</v>
      </c>
      <c r="B30" s="242">
        <v>500</v>
      </c>
    </row>
    <row r="31" s="240" customFormat="1" ht="21.95" customHeight="1" spans="1:2">
      <c r="A31" s="58" t="s">
        <v>30</v>
      </c>
      <c r="B31" s="244"/>
    </row>
    <row r="32" ht="21.95" customHeight="1" spans="1:2">
      <c r="A32" s="58" t="s">
        <v>30</v>
      </c>
      <c r="B32" s="242"/>
    </row>
    <row r="33" ht="21.95" customHeight="1" spans="1:2">
      <c r="A33" s="245" t="s">
        <v>31</v>
      </c>
      <c r="B33" s="242">
        <f>B5+B22</f>
        <v>543480</v>
      </c>
    </row>
    <row r="34" ht="18.75" customHeight="1" spans="1:2">
      <c r="A34" s="246" t="s">
        <v>30</v>
      </c>
      <c r="B34" s="246"/>
    </row>
    <row r="35" ht="20.1" customHeight="1"/>
    <row r="36" ht="20.1" customHeight="1"/>
    <row r="37" ht="20.1" customHeight="1"/>
    <row r="38" ht="20.1" customHeight="1"/>
  </sheetData>
  <mergeCells count="2">
    <mergeCell ref="A2:B2"/>
    <mergeCell ref="A34:B34"/>
  </mergeCells>
  <printOptions horizontalCentered="1"/>
  <pageMargins left="0.47" right="0.47" top="0.39" bottom="0.39" header="0" footer="0"/>
  <pageSetup paperSize="9" scale="8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C9"/>
  <sheetViews>
    <sheetView workbookViewId="0">
      <selection activeCell="B9" sqref="B9"/>
    </sheetView>
  </sheetViews>
  <sheetFormatPr defaultColWidth="9" defaultRowHeight="14.25" outlineLevelCol="2"/>
  <cols>
    <col min="1" max="1" width="12.25" customWidth="1"/>
    <col min="2" max="2" width="75.25" customWidth="1"/>
    <col min="3" max="3" width="12.875" customWidth="1"/>
  </cols>
  <sheetData>
    <row r="2" s="94" customFormat="1" ht="30.95" customHeight="1" spans="1:3">
      <c r="A2" s="97" t="s">
        <v>1831</v>
      </c>
      <c r="B2" s="97"/>
      <c r="C2" s="97"/>
    </row>
    <row r="3" s="95" customFormat="1" ht="20.1" customHeight="1" spans="1:3">
      <c r="C3" s="98" t="s">
        <v>1</v>
      </c>
    </row>
    <row r="4" s="95" customFormat="1" ht="27.95" customHeight="1" spans="1:3">
      <c r="A4" s="74" t="s">
        <v>1315</v>
      </c>
      <c r="B4" s="74" t="s">
        <v>1316</v>
      </c>
      <c r="C4" s="74" t="s">
        <v>1189</v>
      </c>
    </row>
    <row r="5" s="96" customFormat="1" ht="24" customHeight="1" spans="1:3">
      <c r="A5" s="99"/>
      <c r="B5" s="100" t="s">
        <v>1832</v>
      </c>
      <c r="C5" s="101">
        <v>36</v>
      </c>
    </row>
    <row r="6" ht="24" customHeight="1" spans="1:3">
      <c r="A6" s="100" t="s">
        <v>1833</v>
      </c>
      <c r="B6" s="100" t="s">
        <v>1834</v>
      </c>
      <c r="C6" s="101">
        <v>36</v>
      </c>
    </row>
    <row r="7" ht="24" customHeight="1" spans="1:3">
      <c r="A7" s="100" t="s">
        <v>1835</v>
      </c>
      <c r="B7" s="100" t="s">
        <v>1836</v>
      </c>
      <c r="C7" s="101">
        <v>36</v>
      </c>
    </row>
    <row r="8" ht="24" customHeight="1" spans="1:3">
      <c r="A8" s="100" t="s">
        <v>1837</v>
      </c>
      <c r="B8" s="100" t="s">
        <v>1838</v>
      </c>
      <c r="C8" s="101">
        <v>36</v>
      </c>
    </row>
    <row r="9" s="95" customFormat="1" ht="24" customHeight="1" spans="1:3">
      <c r="A9" s="100" t="s">
        <v>1837</v>
      </c>
      <c r="B9" s="100" t="s">
        <v>1839</v>
      </c>
      <c r="C9" s="101">
        <v>36</v>
      </c>
    </row>
  </sheetData>
  <mergeCells count="1">
    <mergeCell ref="A2:C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22"/>
  <sheetViews>
    <sheetView workbookViewId="0">
      <selection activeCell="D21" sqref="D21"/>
    </sheetView>
  </sheetViews>
  <sheetFormatPr defaultColWidth="9" defaultRowHeight="14.25" outlineLevelCol="4"/>
  <cols>
    <col min="1" max="1" width="28.875" style="77" customWidth="1"/>
    <col min="2" max="2" width="16.375" style="77" customWidth="1"/>
    <col min="3" max="3" width="17" style="77" customWidth="1"/>
    <col min="4" max="5" width="16.375" style="77" customWidth="1"/>
    <col min="6" max="16384" width="9" style="77"/>
  </cols>
  <sheetData>
    <row r="1" s="52" customFormat="1" ht="34.5" customHeight="1" spans="1:5">
      <c r="A1" s="78" t="s">
        <v>1840</v>
      </c>
      <c r="B1" s="78"/>
      <c r="C1" s="78"/>
      <c r="D1" s="79"/>
      <c r="E1" s="78"/>
    </row>
    <row r="2" s="76" customFormat="1" ht="18.95" customHeight="1" spans="1:5">
      <c r="A2" s="80"/>
      <c r="B2" s="81"/>
      <c r="C2" s="82"/>
      <c r="D2" s="83"/>
      <c r="E2" s="84" t="s">
        <v>1</v>
      </c>
    </row>
    <row r="3" s="76" customFormat="1" ht="32.1" customHeight="1" spans="1:5">
      <c r="A3" s="85" t="s">
        <v>1811</v>
      </c>
      <c r="B3" s="86" t="s">
        <v>1841</v>
      </c>
      <c r="C3" s="87" t="s">
        <v>1842</v>
      </c>
      <c r="D3" s="87" t="s">
        <v>1843</v>
      </c>
      <c r="E3" s="87" t="s">
        <v>1844</v>
      </c>
    </row>
    <row r="4" ht="21.95" customHeight="1" spans="1:5">
      <c r="A4" s="88" t="s">
        <v>1845</v>
      </c>
      <c r="B4" s="89">
        <f>+D4+E4</f>
        <v>94243</v>
      </c>
      <c r="C4" s="90"/>
      <c r="D4" s="90">
        <f>SUM(D5:D13)</f>
        <v>55193</v>
      </c>
      <c r="E4" s="90">
        <f>SUM(E5:E13)</f>
        <v>39050</v>
      </c>
    </row>
    <row r="5" ht="21.95" customHeight="1" spans="1:5">
      <c r="A5" s="91" t="s">
        <v>1846</v>
      </c>
      <c r="B5" s="89">
        <f>+D5+E5</f>
        <v>47536</v>
      </c>
      <c r="C5" s="89"/>
      <c r="D5" s="90">
        <v>29578</v>
      </c>
      <c r="E5" s="90">
        <v>17958</v>
      </c>
    </row>
    <row r="6" ht="21.95" customHeight="1" spans="1:5">
      <c r="A6" s="91" t="s">
        <v>1847</v>
      </c>
      <c r="B6" s="89">
        <f>+D6+E6</f>
        <v>3550</v>
      </c>
      <c r="C6" s="89"/>
      <c r="D6" s="90">
        <v>3400</v>
      </c>
      <c r="E6" s="90">
        <v>150</v>
      </c>
    </row>
    <row r="7" ht="21.95" customHeight="1" spans="1:5">
      <c r="A7" s="92" t="s">
        <v>1848</v>
      </c>
      <c r="B7" s="89">
        <f t="shared" ref="B4:B11" si="0">+D7+E7</f>
        <v>40875</v>
      </c>
      <c r="C7" s="89"/>
      <c r="D7" s="90">
        <v>20748</v>
      </c>
      <c r="E7" s="90">
        <v>20127</v>
      </c>
    </row>
    <row r="8" ht="21.95" customHeight="1" spans="1:5">
      <c r="A8" s="92" t="s">
        <v>1849</v>
      </c>
      <c r="B8" s="89">
        <f t="shared" si="0"/>
        <v>1388</v>
      </c>
      <c r="C8" s="89"/>
      <c r="D8" s="90">
        <v>1388</v>
      </c>
      <c r="E8" s="90"/>
    </row>
    <row r="9" ht="21.95" customHeight="1" spans="1:5">
      <c r="A9" s="92" t="s">
        <v>1850</v>
      </c>
      <c r="B9" s="89">
        <f t="shared" si="0"/>
        <v>15</v>
      </c>
      <c r="C9" s="89"/>
      <c r="D9" s="90"/>
      <c r="E9" s="90">
        <v>15</v>
      </c>
    </row>
    <row r="10" ht="21.95" customHeight="1" spans="1:5">
      <c r="A10" s="92" t="s">
        <v>1851</v>
      </c>
      <c r="B10" s="89">
        <f t="shared" si="0"/>
        <v>830</v>
      </c>
      <c r="C10" s="89"/>
      <c r="D10" s="90">
        <v>30</v>
      </c>
      <c r="E10" s="90">
        <v>800</v>
      </c>
    </row>
    <row r="11" ht="21.95" customHeight="1" spans="1:5">
      <c r="A11" s="92" t="s">
        <v>1852</v>
      </c>
      <c r="B11" s="89">
        <f t="shared" si="0"/>
        <v>49</v>
      </c>
      <c r="C11" s="89"/>
      <c r="D11" s="90">
        <v>49</v>
      </c>
      <c r="E11" s="90"/>
    </row>
    <row r="12" ht="21.95" customHeight="1" spans="1:5">
      <c r="A12" s="92" t="s">
        <v>1853</v>
      </c>
      <c r="B12" s="89"/>
      <c r="C12" s="89"/>
      <c r="D12" s="90"/>
      <c r="E12" s="90"/>
    </row>
    <row r="13" ht="21.95" customHeight="1" spans="1:5">
      <c r="A13" s="92" t="s">
        <v>1854</v>
      </c>
      <c r="B13" s="89"/>
      <c r="C13" s="89"/>
      <c r="D13" s="90"/>
      <c r="E13" s="90"/>
    </row>
    <row r="14" ht="21.95" customHeight="1" spans="1:5">
      <c r="A14" s="91" t="s">
        <v>1855</v>
      </c>
      <c r="B14" s="89">
        <f>+D14+E14</f>
        <v>63157</v>
      </c>
      <c r="C14" s="89"/>
      <c r="D14" s="90">
        <f>SUM(D15:D19)</f>
        <v>24107</v>
      </c>
      <c r="E14" s="90">
        <f>SUM(E15:E19)</f>
        <v>39050</v>
      </c>
    </row>
    <row r="15" ht="21.95" customHeight="1" spans="1:5">
      <c r="A15" s="91" t="s">
        <v>1856</v>
      </c>
      <c r="B15" s="89">
        <f>+D15+E15</f>
        <v>63127</v>
      </c>
      <c r="C15" s="89"/>
      <c r="D15" s="90">
        <v>24092</v>
      </c>
      <c r="E15" s="90">
        <v>39035</v>
      </c>
    </row>
    <row r="16" ht="21.95" customHeight="1" spans="1:5">
      <c r="A16" s="91" t="s">
        <v>1857</v>
      </c>
      <c r="B16" s="89"/>
      <c r="C16" s="89"/>
      <c r="D16" s="90"/>
      <c r="E16" s="90"/>
    </row>
    <row r="17" ht="21.95" customHeight="1" spans="1:5">
      <c r="A17" s="92" t="s">
        <v>1858</v>
      </c>
      <c r="B17" s="89">
        <f>+D17+E17</f>
        <v>30</v>
      </c>
      <c r="C17" s="89"/>
      <c r="D17" s="90">
        <v>15</v>
      </c>
      <c r="E17" s="90">
        <v>15</v>
      </c>
    </row>
    <row r="18" ht="21.95" customHeight="1" spans="1:5">
      <c r="A18" s="92" t="s">
        <v>1859</v>
      </c>
      <c r="B18" s="89"/>
      <c r="C18" s="89"/>
      <c r="D18" s="90"/>
      <c r="E18" s="90"/>
    </row>
    <row r="19" ht="21.95" customHeight="1" spans="1:5">
      <c r="A19" s="92" t="s">
        <v>1860</v>
      </c>
      <c r="B19" s="89"/>
      <c r="C19" s="89"/>
      <c r="D19" s="90"/>
      <c r="E19" s="90"/>
    </row>
    <row r="20" ht="21.95" customHeight="1" spans="1:5">
      <c r="A20" s="88" t="s">
        <v>1861</v>
      </c>
      <c r="B20" s="89">
        <f>+D20+E20</f>
        <v>31086</v>
      </c>
      <c r="C20" s="89"/>
      <c r="D20" s="90">
        <v>31086</v>
      </c>
      <c r="E20" s="90"/>
    </row>
    <row r="21" ht="21.95" customHeight="1" spans="1:5">
      <c r="A21" s="91" t="s">
        <v>1862</v>
      </c>
      <c r="B21" s="89">
        <f>+D21+E21</f>
        <v>151162</v>
      </c>
      <c r="C21" s="89"/>
      <c r="D21" s="90">
        <v>140920</v>
      </c>
      <c r="E21" s="90">
        <v>10242</v>
      </c>
    </row>
    <row r="22" spans="1:5">
      <c r="B22" s="93"/>
      <c r="C22" s="93"/>
      <c r="D22" s="93"/>
      <c r="E22" s="93"/>
    </row>
  </sheetData>
  <mergeCells count="1">
    <mergeCell ref="A1:E1"/>
  </mergeCells>
  <pageMargins left="0.75" right="0.75" top="1" bottom="1" header="0.51" footer="0.51"/>
  <pageSetup paperSize="9" orientation="portrait"/>
  <headerFooter/>
  <ignoredErrors>
    <ignoredError sqref="D14" formulaRange="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64"/>
  <sheetViews>
    <sheetView workbookViewId="0">
      <selection activeCell="D62" sqref="D62"/>
    </sheetView>
  </sheetViews>
  <sheetFormatPr defaultColWidth="9" defaultRowHeight="14.25" outlineLevelCol="3"/>
  <cols>
    <col min="1" max="1" width="10.625" style="50" customWidth="1"/>
    <col min="2" max="2" width="45.5" style="50" customWidth="1"/>
    <col min="3" max="3" width="13.25" style="50" customWidth="1"/>
    <col min="4" max="4" width="11.75" style="50" customWidth="1"/>
    <col min="5" max="16384" width="9" style="50"/>
  </cols>
  <sheetData>
    <row r="1" spans="1:4">
      <c r="A1" s="51" t="s">
        <v>1863</v>
      </c>
      <c r="B1" s="51"/>
      <c r="C1" s="51"/>
      <c r="D1" s="51"/>
    </row>
    <row r="2" ht="21" customHeight="1" spans="1:4">
      <c r="A2" s="51"/>
      <c r="B2" s="51"/>
      <c r="C2" s="51"/>
      <c r="D2" s="51"/>
    </row>
    <row r="3" ht="21" customHeight="1" spans="1:4">
      <c r="A3" s="52"/>
      <c r="B3" s="52"/>
      <c r="C3" s="52"/>
      <c r="D3" s="47" t="s">
        <v>1</v>
      </c>
    </row>
    <row r="4" ht="21" customHeight="1" spans="1:4">
      <c r="A4" s="53" t="s">
        <v>1864</v>
      </c>
      <c r="B4" s="53" t="s">
        <v>33</v>
      </c>
      <c r="C4" s="53" t="s">
        <v>1865</v>
      </c>
      <c r="D4" s="53" t="s">
        <v>1866</v>
      </c>
    </row>
    <row r="5" ht="17.1" customHeight="1" spans="1:4">
      <c r="A5" s="54" t="s">
        <v>1867</v>
      </c>
      <c r="B5" s="55" t="s">
        <v>1868</v>
      </c>
      <c r="C5" s="54">
        <f>SUM(D5:D21)</f>
        <v>53414.69</v>
      </c>
      <c r="D5" s="56">
        <v>40.13</v>
      </c>
    </row>
    <row r="6" ht="17.1" customHeight="1" spans="1:4">
      <c r="A6" s="57"/>
      <c r="B6" s="58" t="s">
        <v>1869</v>
      </c>
      <c r="C6" s="57"/>
      <c r="D6" s="45">
        <v>4000</v>
      </c>
    </row>
    <row r="7" ht="17.1" customHeight="1" spans="1:4">
      <c r="A7" s="57"/>
      <c r="B7" s="59" t="s">
        <v>1870</v>
      </c>
      <c r="C7" s="57"/>
      <c r="D7" s="45">
        <v>4000</v>
      </c>
    </row>
    <row r="8" ht="17.1" customHeight="1" spans="1:4">
      <c r="A8" s="57"/>
      <c r="B8" s="60" t="s">
        <v>1871</v>
      </c>
      <c r="C8" s="57"/>
      <c r="D8" s="45">
        <v>3500</v>
      </c>
    </row>
    <row r="9" ht="17.1" customHeight="1" spans="1:4">
      <c r="A9" s="57"/>
      <c r="B9" s="60" t="s">
        <v>1871</v>
      </c>
      <c r="C9" s="57"/>
      <c r="D9" s="45">
        <v>2000</v>
      </c>
    </row>
    <row r="10" ht="17.1" customHeight="1" spans="1:4">
      <c r="A10" s="57"/>
      <c r="B10" s="59" t="s">
        <v>1872</v>
      </c>
      <c r="C10" s="57"/>
      <c r="D10" s="45">
        <v>1500</v>
      </c>
    </row>
    <row r="11" ht="17.1" customHeight="1" spans="1:4">
      <c r="A11" s="57"/>
      <c r="B11" s="61" t="s">
        <v>1873</v>
      </c>
      <c r="C11" s="57"/>
      <c r="D11" s="56">
        <v>11300</v>
      </c>
    </row>
    <row r="12" ht="17.1" customHeight="1" spans="1:4">
      <c r="A12" s="57"/>
      <c r="B12" s="61" t="s">
        <v>1874</v>
      </c>
      <c r="C12" s="57"/>
      <c r="D12" s="56">
        <v>938</v>
      </c>
    </row>
    <row r="13" ht="17.1" customHeight="1" spans="1:4">
      <c r="A13" s="57"/>
      <c r="B13" s="61" t="s">
        <v>1875</v>
      </c>
      <c r="C13" s="57"/>
      <c r="D13" s="56">
        <v>2062</v>
      </c>
    </row>
    <row r="14" ht="17.1" customHeight="1" spans="1:4">
      <c r="A14" s="57"/>
      <c r="B14" s="61" t="s">
        <v>1876</v>
      </c>
      <c r="C14" s="57"/>
      <c r="D14" s="56">
        <v>1000</v>
      </c>
    </row>
    <row r="15" ht="17.1" customHeight="1" spans="1:4">
      <c r="A15" s="57"/>
      <c r="B15" s="61" t="s">
        <v>1877</v>
      </c>
      <c r="C15" s="57"/>
      <c r="D15" s="56">
        <v>6000</v>
      </c>
    </row>
    <row r="16" ht="17.1" customHeight="1" spans="1:4">
      <c r="A16" s="57"/>
      <c r="B16" s="61" t="s">
        <v>1878</v>
      </c>
      <c r="C16" s="57"/>
      <c r="D16" s="56">
        <v>305.56</v>
      </c>
    </row>
    <row r="17" ht="17.1" customHeight="1" spans="1:4">
      <c r="A17" s="57"/>
      <c r="B17" s="61" t="s">
        <v>1879</v>
      </c>
      <c r="C17" s="57"/>
      <c r="D17" s="56">
        <v>13320</v>
      </c>
    </row>
    <row r="18" ht="17.1" customHeight="1" spans="1:4">
      <c r="A18" s="57"/>
      <c r="B18" s="61" t="s">
        <v>1880</v>
      </c>
      <c r="C18" s="57"/>
      <c r="D18" s="56">
        <v>2650</v>
      </c>
    </row>
    <row r="19" ht="17.1" customHeight="1" spans="1:4">
      <c r="A19" s="57"/>
      <c r="B19" s="61" t="s">
        <v>1881</v>
      </c>
      <c r="C19" s="57"/>
      <c r="D19" s="56">
        <v>180</v>
      </c>
    </row>
    <row r="20" ht="17.1" customHeight="1" spans="1:4">
      <c r="A20" s="57"/>
      <c r="B20" s="61" t="s">
        <v>1882</v>
      </c>
      <c r="C20" s="57"/>
      <c r="D20" s="56">
        <v>360</v>
      </c>
    </row>
    <row r="21" ht="17.1" customHeight="1" spans="1:4">
      <c r="A21" s="57"/>
      <c r="B21" s="61" t="s">
        <v>1883</v>
      </c>
      <c r="C21" s="62"/>
      <c r="D21" s="56">
        <v>259</v>
      </c>
    </row>
    <row r="22" ht="17.1" customHeight="1" spans="1:4">
      <c r="A22" s="62"/>
      <c r="B22" s="53" t="s">
        <v>1884</v>
      </c>
      <c r="C22" s="53">
        <f>C5</f>
        <v>53414.69</v>
      </c>
      <c r="D22" s="53">
        <f>SUM(D5:D21)</f>
        <v>53414.69</v>
      </c>
    </row>
    <row r="23" ht="17.1" customHeight="1" spans="1:4">
      <c r="A23" s="57" t="s">
        <v>1885</v>
      </c>
      <c r="B23" s="58" t="s">
        <v>1886</v>
      </c>
      <c r="C23" s="54">
        <f>SUM(D23:D61)</f>
        <v>301800</v>
      </c>
      <c r="D23" s="45">
        <v>3500</v>
      </c>
    </row>
    <row r="24" ht="17.1" customHeight="1" spans="1:4">
      <c r="A24" s="57"/>
      <c r="B24" s="63" t="s">
        <v>1886</v>
      </c>
      <c r="C24" s="57"/>
      <c r="D24" s="64">
        <v>1000</v>
      </c>
    </row>
    <row r="25" ht="17.1" customHeight="1" spans="1:4">
      <c r="A25" s="57"/>
      <c r="B25" s="65" t="s">
        <v>1887</v>
      </c>
      <c r="C25" s="57"/>
      <c r="D25" s="66">
        <v>3000</v>
      </c>
    </row>
    <row r="26" ht="17.1" customHeight="1" spans="1:4">
      <c r="A26" s="57"/>
      <c r="B26" s="67" t="s">
        <v>1888</v>
      </c>
      <c r="C26" s="57"/>
      <c r="D26" s="45">
        <v>500</v>
      </c>
    </row>
    <row r="27" ht="17.1" customHeight="1" spans="1:4">
      <c r="A27" s="57"/>
      <c r="B27" s="67" t="s">
        <v>1889</v>
      </c>
      <c r="C27" s="57"/>
      <c r="D27" s="45">
        <v>950</v>
      </c>
    </row>
    <row r="28" ht="17.1" customHeight="1" spans="1:4">
      <c r="A28" s="57"/>
      <c r="B28" s="67" t="s">
        <v>1890</v>
      </c>
      <c r="C28" s="57"/>
      <c r="D28" s="45">
        <v>400</v>
      </c>
    </row>
    <row r="29" ht="17.1" customHeight="1" spans="1:4">
      <c r="A29" s="57"/>
      <c r="B29" s="67" t="s">
        <v>1891</v>
      </c>
      <c r="C29" s="57"/>
      <c r="D29" s="45">
        <v>650</v>
      </c>
    </row>
    <row r="30" ht="17.1" customHeight="1" spans="1:4">
      <c r="A30" s="57"/>
      <c r="B30" s="61" t="s">
        <v>1892</v>
      </c>
      <c r="C30" s="57"/>
      <c r="D30" s="56">
        <v>10000</v>
      </c>
    </row>
    <row r="31" ht="17.1" customHeight="1" spans="1:4">
      <c r="A31" s="57"/>
      <c r="B31" s="68" t="s">
        <v>1893</v>
      </c>
      <c r="C31" s="57"/>
      <c r="D31" s="56">
        <v>3200</v>
      </c>
    </row>
    <row r="32" ht="17.1" customHeight="1" spans="1:4">
      <c r="A32" s="57"/>
      <c r="B32" s="69" t="s">
        <v>1894</v>
      </c>
      <c r="C32" s="57"/>
      <c r="D32" s="45">
        <v>1700</v>
      </c>
    </row>
    <row r="33" ht="17.1" customHeight="1" spans="1:4">
      <c r="A33" s="57"/>
      <c r="B33" s="69" t="s">
        <v>1895</v>
      </c>
      <c r="C33" s="57"/>
      <c r="D33" s="45">
        <v>2000</v>
      </c>
    </row>
    <row r="34" ht="17.1" customHeight="1" spans="1:4">
      <c r="A34" s="57"/>
      <c r="B34" s="69" t="s">
        <v>1896</v>
      </c>
      <c r="C34" s="57"/>
      <c r="D34" s="45">
        <v>11300</v>
      </c>
    </row>
    <row r="35" ht="17.1" customHeight="1" spans="1:4">
      <c r="A35" s="57"/>
      <c r="B35" s="70" t="s">
        <v>1897</v>
      </c>
      <c r="C35" s="57"/>
      <c r="D35" s="45">
        <v>10000</v>
      </c>
    </row>
    <row r="36" ht="17.1" customHeight="1" spans="1:4">
      <c r="A36" s="57"/>
      <c r="B36" s="70" t="s">
        <v>1898</v>
      </c>
      <c r="C36" s="57"/>
      <c r="D36" s="45">
        <v>18000</v>
      </c>
    </row>
    <row r="37" ht="17.1" customHeight="1" spans="1:4">
      <c r="A37" s="57"/>
      <c r="B37" s="61" t="s">
        <v>1899</v>
      </c>
      <c r="C37" s="57"/>
      <c r="D37" s="56">
        <v>16800</v>
      </c>
    </row>
    <row r="38" ht="17.1" customHeight="1" spans="1:4">
      <c r="A38" s="57"/>
      <c r="B38" s="61" t="s">
        <v>1900</v>
      </c>
      <c r="C38" s="57"/>
      <c r="D38" s="56">
        <v>1900</v>
      </c>
    </row>
    <row r="39" ht="17.1" customHeight="1" spans="1:4">
      <c r="A39" s="57"/>
      <c r="B39" s="61" t="s">
        <v>1901</v>
      </c>
      <c r="C39" s="57"/>
      <c r="D39" s="56">
        <v>20900</v>
      </c>
    </row>
    <row r="40" ht="17.1" customHeight="1" spans="1:4">
      <c r="A40" s="57"/>
      <c r="B40" s="61" t="s">
        <v>1902</v>
      </c>
      <c r="C40" s="57"/>
      <c r="D40" s="56">
        <v>3000</v>
      </c>
    </row>
    <row r="41" ht="17.1" customHeight="1" spans="1:4">
      <c r="A41" s="57"/>
      <c r="B41" s="61" t="s">
        <v>1903</v>
      </c>
      <c r="C41" s="57"/>
      <c r="D41" s="56">
        <v>2500</v>
      </c>
    </row>
    <row r="42" ht="17.1" customHeight="1" spans="1:4">
      <c r="A42" s="57"/>
      <c r="B42" s="61" t="s">
        <v>1904</v>
      </c>
      <c r="C42" s="57"/>
      <c r="D42" s="56">
        <v>2000</v>
      </c>
    </row>
    <row r="43" ht="17.1" customHeight="1" spans="1:4">
      <c r="A43" s="57"/>
      <c r="B43" s="61" t="s">
        <v>1905</v>
      </c>
      <c r="C43" s="57"/>
      <c r="D43" s="56">
        <v>10000</v>
      </c>
    </row>
    <row r="44" ht="17.1" customHeight="1" spans="1:4">
      <c r="A44" s="57"/>
      <c r="B44" s="61" t="s">
        <v>1906</v>
      </c>
      <c r="C44" s="57"/>
      <c r="D44" s="56">
        <v>12900</v>
      </c>
    </row>
    <row r="45" ht="17.1" customHeight="1" spans="1:4">
      <c r="A45" s="57"/>
      <c r="B45" s="61" t="s">
        <v>1907</v>
      </c>
      <c r="C45" s="57"/>
      <c r="D45" s="56">
        <v>5000</v>
      </c>
    </row>
    <row r="46" ht="17.1" customHeight="1" spans="1:4">
      <c r="A46" s="57"/>
      <c r="B46" s="61" t="s">
        <v>1908</v>
      </c>
      <c r="C46" s="57"/>
      <c r="D46" s="56">
        <v>3000</v>
      </c>
    </row>
    <row r="47" ht="17.1" customHeight="1" spans="1:4">
      <c r="A47" s="57"/>
      <c r="B47" s="61" t="s">
        <v>1909</v>
      </c>
      <c r="C47" s="57"/>
      <c r="D47" s="56">
        <v>500</v>
      </c>
    </row>
    <row r="48" ht="17.1" customHeight="1" spans="1:4">
      <c r="A48" s="57"/>
      <c r="B48" s="61" t="s">
        <v>1910</v>
      </c>
      <c r="C48" s="57"/>
      <c r="D48" s="56">
        <v>3000</v>
      </c>
    </row>
    <row r="49" ht="17.1" customHeight="1" spans="1:4">
      <c r="A49" s="57"/>
      <c r="B49" s="61" t="s">
        <v>1911</v>
      </c>
      <c r="C49" s="57"/>
      <c r="D49" s="56">
        <v>3500</v>
      </c>
    </row>
    <row r="50" ht="17.1" customHeight="1" spans="1:4">
      <c r="A50" s="57"/>
      <c r="B50" s="68" t="s">
        <v>1906</v>
      </c>
      <c r="C50" s="57"/>
      <c r="D50" s="56">
        <v>27100</v>
      </c>
    </row>
    <row r="51" ht="17.1" customHeight="1" spans="1:4">
      <c r="A51" s="57"/>
      <c r="B51" s="68" t="s">
        <v>1912</v>
      </c>
      <c r="C51" s="57"/>
      <c r="D51" s="56">
        <v>1500</v>
      </c>
    </row>
    <row r="52" ht="17.1" customHeight="1" spans="1:4">
      <c r="A52" s="57"/>
      <c r="B52" s="68" t="s">
        <v>1901</v>
      </c>
      <c r="C52" s="57"/>
      <c r="D52" s="56">
        <v>10000</v>
      </c>
    </row>
    <row r="53" ht="17.1" customHeight="1" spans="1:4">
      <c r="A53" s="57"/>
      <c r="B53" s="68" t="s">
        <v>1913</v>
      </c>
      <c r="C53" s="57"/>
      <c r="D53" s="56">
        <v>4000</v>
      </c>
    </row>
    <row r="54" ht="17.1" customHeight="1" spans="1:4">
      <c r="A54" s="57"/>
      <c r="B54" s="68" t="s">
        <v>1914</v>
      </c>
      <c r="C54" s="57"/>
      <c r="D54" s="56">
        <v>2000</v>
      </c>
    </row>
    <row r="55" ht="17.1" customHeight="1" spans="1:4">
      <c r="A55" s="57"/>
      <c r="B55" s="68" t="s">
        <v>1915</v>
      </c>
      <c r="C55" s="57"/>
      <c r="D55" s="56">
        <v>500</v>
      </c>
    </row>
    <row r="56" ht="17.1" customHeight="1" spans="1:4">
      <c r="A56" s="57"/>
      <c r="B56" s="68" t="s">
        <v>1916</v>
      </c>
      <c r="C56" s="57"/>
      <c r="D56" s="56">
        <v>500</v>
      </c>
    </row>
    <row r="57" ht="28.5" spans="1:4">
      <c r="A57" s="57"/>
      <c r="B57" s="68" t="s">
        <v>1917</v>
      </c>
      <c r="C57" s="57"/>
      <c r="D57" s="56">
        <v>86500</v>
      </c>
    </row>
    <row r="58" ht="17.1" customHeight="1" spans="1:4">
      <c r="A58" s="57"/>
      <c r="B58" s="68" t="s">
        <v>1918</v>
      </c>
      <c r="C58" s="57"/>
      <c r="D58" s="56">
        <v>3500</v>
      </c>
    </row>
    <row r="59" ht="17.1" customHeight="1" spans="1:4">
      <c r="A59" s="57"/>
      <c r="B59" s="68" t="s">
        <v>1919</v>
      </c>
      <c r="C59" s="57"/>
      <c r="D59" s="56">
        <v>4000</v>
      </c>
    </row>
    <row r="60" ht="17.1" customHeight="1" spans="1:4">
      <c r="A60" s="57"/>
      <c r="B60" s="68" t="s">
        <v>1920</v>
      </c>
      <c r="C60" s="57"/>
      <c r="D60" s="56">
        <v>1000</v>
      </c>
    </row>
    <row r="61" ht="28.5" spans="1:4">
      <c r="A61" s="57"/>
      <c r="B61" s="68" t="s">
        <v>1921</v>
      </c>
      <c r="C61" s="57"/>
      <c r="D61" s="56">
        <v>10000</v>
      </c>
    </row>
    <row r="62" ht="17.1" customHeight="1" spans="1:4">
      <c r="A62" s="71"/>
      <c r="B62" s="71" t="s">
        <v>1884</v>
      </c>
      <c r="C62" s="53">
        <f>C23</f>
        <v>301800</v>
      </c>
      <c r="D62" s="53">
        <f>SUM(D23:D61)</f>
        <v>301800</v>
      </c>
    </row>
    <row r="63" ht="17.1" customHeight="1" spans="1:4">
      <c r="A63" s="71" t="s">
        <v>1841</v>
      </c>
      <c r="B63" s="72"/>
      <c r="C63" s="73">
        <f>C62+C22</f>
        <v>355214.69</v>
      </c>
      <c r="D63" s="74">
        <f>D62+D22</f>
        <v>355214.69</v>
      </c>
    </row>
    <row r="64" ht="21" customHeight="1" spans="1:4">
      <c r="A64" s="75" t="s">
        <v>1922</v>
      </c>
      <c r="B64" s="75"/>
      <c r="C64" s="75"/>
      <c r="D64" s="75"/>
    </row>
  </sheetData>
  <mergeCells count="6">
    <mergeCell ref="A64:D64"/>
    <mergeCell ref="A5:A22"/>
    <mergeCell ref="A23:A62"/>
    <mergeCell ref="C5:C21"/>
    <mergeCell ref="C23:C61"/>
    <mergeCell ref="A1:D2"/>
  </mergeCells>
  <hyperlinks>
    <hyperlink ref="B14" r:id="rId1" display="石末中学教学楼、餐厅"/>
  </hyperlinks>
  <printOptions horizontalCentered="1"/>
  <pageMargins left="0.751388888888889" right="0.236111111111111" top="0.66875" bottom="0.66875" header="0.511805555555556" footer="0.511805555555556"/>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17"/>
  <sheetViews>
    <sheetView workbookViewId="0">
      <selection activeCell="F13" sqref="F13"/>
    </sheetView>
  </sheetViews>
  <sheetFormatPr defaultColWidth="8.75" defaultRowHeight="14.25"/>
  <cols>
    <col min="1" max="1" width="18.875" customWidth="1"/>
    <col min="2" max="2" width="19.375" customWidth="1"/>
    <col min="3" max="3" width="19.25" customWidth="1"/>
    <col min="6" max="6" width="13.875" customWidth="1"/>
  </cols>
  <sheetData>
    <row r="1" ht="36.75" customHeight="1" spans="1:9">
      <c r="A1" s="40" t="s">
        <v>1923</v>
      </c>
      <c r="B1" s="40"/>
      <c r="C1" s="40"/>
    </row>
    <row r="2" ht="21" customHeight="1" spans="1:9">
      <c r="A2" s="41"/>
      <c r="B2" s="41"/>
      <c r="C2" s="41" t="s">
        <v>1</v>
      </c>
    </row>
    <row r="3" ht="21" customHeight="1" spans="1:9">
      <c r="A3" s="42" t="s">
        <v>1924</v>
      </c>
      <c r="B3" s="42" t="s">
        <v>1925</v>
      </c>
      <c r="C3" s="42"/>
    </row>
    <row r="4" ht="24" customHeight="1" spans="1:9">
      <c r="A4" s="42"/>
      <c r="B4" s="42" t="s">
        <v>1926</v>
      </c>
      <c r="C4" s="42" t="s">
        <v>1927</v>
      </c>
      <c r="F4" s="43"/>
      <c r="I4" t="s">
        <v>30</v>
      </c>
    </row>
    <row r="5" ht="24" customHeight="1" spans="1:9">
      <c r="A5" s="44" t="s">
        <v>1928</v>
      </c>
      <c r="B5" s="44">
        <v>11358.5</v>
      </c>
      <c r="C5" s="45">
        <v>1717.74</v>
      </c>
      <c r="F5" s="43"/>
    </row>
    <row r="6" ht="24" customHeight="1" spans="1:9">
      <c r="A6" s="44" t="s">
        <v>1929</v>
      </c>
      <c r="B6" s="44">
        <v>3200</v>
      </c>
      <c r="C6" s="45">
        <v>8540.64</v>
      </c>
      <c r="F6" s="43"/>
    </row>
    <row r="7" ht="24" customHeight="1" spans="1:9">
      <c r="A7" s="44" t="s">
        <v>1841</v>
      </c>
      <c r="B7" s="44">
        <f>SUM(B5:B6)</f>
        <v>14558.5</v>
      </c>
      <c r="C7" s="45">
        <f>SUM(C5:C6)</f>
        <v>10258.38</v>
      </c>
      <c r="F7" s="43"/>
    </row>
    <row r="8" ht="24" customHeight="1" spans="1:9">
      <c r="A8" s="46"/>
      <c r="B8" s="46"/>
      <c r="C8" s="47"/>
      <c r="F8" s="43"/>
    </row>
    <row r="9" ht="24" customHeight="1" spans="1:9">
      <c r="A9" s="46"/>
      <c r="B9" s="46"/>
      <c r="C9" s="46"/>
      <c r="F9" s="43"/>
    </row>
    <row r="10" ht="24" customHeight="1" spans="1:9">
      <c r="A10" s="48" t="s">
        <v>1930</v>
      </c>
      <c r="B10" s="48"/>
      <c r="C10" s="48"/>
      <c r="F10" s="43"/>
    </row>
    <row r="11" ht="24" customHeight="1" spans="1:9">
      <c r="A11" s="48"/>
      <c r="B11" s="48"/>
      <c r="C11" s="48"/>
      <c r="F11" s="43"/>
    </row>
    <row r="12" ht="18" customHeight="1" spans="1:9">
      <c r="A12" s="46"/>
      <c r="B12" s="46"/>
      <c r="C12" s="46" t="s">
        <v>1</v>
      </c>
      <c r="F12" s="43"/>
    </row>
    <row r="13" ht="24" customHeight="1" spans="1:9">
      <c r="A13" s="42" t="s">
        <v>1924</v>
      </c>
      <c r="B13" s="42" t="s">
        <v>3</v>
      </c>
      <c r="C13" s="42"/>
      <c r="F13" s="43"/>
    </row>
    <row r="14" ht="24" customHeight="1" spans="1:9">
      <c r="A14" s="42"/>
      <c r="B14" s="42" t="s">
        <v>1926</v>
      </c>
      <c r="C14" s="42" t="s">
        <v>1927</v>
      </c>
    </row>
    <row r="15" ht="24" customHeight="1" spans="1:9">
      <c r="A15" s="44" t="s">
        <v>1928</v>
      </c>
      <c r="B15" s="44">
        <v>2000</v>
      </c>
      <c r="C15" s="44">
        <v>1700</v>
      </c>
    </row>
    <row r="16" ht="24" customHeight="1" spans="1:9">
      <c r="A16" s="44" t="s">
        <v>1929</v>
      </c>
      <c r="B16" s="44">
        <v>20000</v>
      </c>
      <c r="C16" s="44">
        <v>11555</v>
      </c>
    </row>
    <row r="17" ht="24" customHeight="1" spans="1:3">
      <c r="A17" s="49" t="s">
        <v>1841</v>
      </c>
      <c r="B17" s="44">
        <f>SUM(B15:B16)</f>
        <v>22000</v>
      </c>
      <c r="C17" s="44">
        <f>SUM(C15:C16)</f>
        <v>13255</v>
      </c>
    </row>
  </sheetData>
  <mergeCells count="6">
    <mergeCell ref="A1:C1"/>
    <mergeCell ref="B3:C3"/>
    <mergeCell ref="B13:C13"/>
    <mergeCell ref="A3:A4"/>
    <mergeCell ref="A13:A14"/>
    <mergeCell ref="A10:C11"/>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J11"/>
  <sheetViews>
    <sheetView view="pageBreakPreview" zoomScaleNormal="100" workbookViewId="0">
      <selection activeCell="A2" sqref="A2:F2"/>
    </sheetView>
  </sheetViews>
  <sheetFormatPr defaultColWidth="18.75" defaultRowHeight="13.5"/>
  <cols>
    <col min="1" max="1" width="20" style="22" customWidth="1"/>
    <col min="2" max="5" width="17.125" style="22" customWidth="1"/>
    <col min="6" max="6" width="17.125" style="23" customWidth="1"/>
    <col min="7" max="32" width="9" style="23" customWidth="1"/>
    <col min="33" max="224" width="18.75" style="23" customWidth="1"/>
    <col min="225" max="252" width="9" style="23" customWidth="1"/>
    <col min="253" max="253" width="19.875" style="23" customWidth="1"/>
    <col min="254" max="254" width="15.75" style="23" customWidth="1"/>
    <col min="255" max="16384" width="18.75" style="23"/>
  </cols>
  <sheetData>
    <row r="2" ht="36.95" customHeight="1" spans="1:10">
      <c r="A2" s="24" t="s">
        <v>1931</v>
      </c>
      <c r="B2" s="24"/>
      <c r="C2" s="24"/>
      <c r="D2" s="24"/>
      <c r="E2" s="24"/>
      <c r="F2" s="24"/>
    </row>
    <row r="3" ht="22.5" spans="1:10">
      <c r="A3" s="25"/>
      <c r="B3" s="25"/>
      <c r="C3" s="25"/>
      <c r="D3" s="25"/>
      <c r="E3" s="23"/>
      <c r="F3" s="26" t="s">
        <v>1</v>
      </c>
    </row>
    <row r="4" s="20" customFormat="1" ht="48.75" customHeight="1" spans="1:10">
      <c r="A4" s="27" t="s">
        <v>1932</v>
      </c>
      <c r="B4" s="28" t="s">
        <v>1933</v>
      </c>
      <c r="C4" s="28"/>
      <c r="D4" s="28"/>
      <c r="E4" s="28"/>
      <c r="F4" s="28"/>
    </row>
    <row r="5" s="21" customFormat="1" ht="48.75" customHeight="1" spans="1:10">
      <c r="A5" s="27"/>
      <c r="B5" s="27" t="s">
        <v>1934</v>
      </c>
      <c r="C5" s="27"/>
      <c r="D5" s="27"/>
      <c r="E5" s="29" t="s">
        <v>1935</v>
      </c>
      <c r="F5" s="30" t="s">
        <v>1936</v>
      </c>
      <c r="G5" s="31"/>
      <c r="H5" s="32"/>
      <c r="I5" s="32"/>
      <c r="J5" s="32"/>
    </row>
    <row r="6" ht="48.75" customHeight="1" spans="1:10">
      <c r="A6" s="27"/>
      <c r="B6" s="27" t="s">
        <v>1884</v>
      </c>
      <c r="C6" s="33" t="s">
        <v>1937</v>
      </c>
      <c r="D6" s="34" t="s">
        <v>1938</v>
      </c>
      <c r="E6" s="35"/>
      <c r="F6" s="36"/>
    </row>
    <row r="7" ht="48.75" customHeight="1" spans="1:10">
      <c r="A7" s="37">
        <f>SUM(C7:F7)</f>
        <v>1522.2</v>
      </c>
      <c r="B7" s="37">
        <f>SUM(C7:D7)</f>
        <v>1126.4</v>
      </c>
      <c r="C7" s="37">
        <v>743.4</v>
      </c>
      <c r="D7" s="37">
        <v>383</v>
      </c>
      <c r="E7" s="37">
        <v>325.8</v>
      </c>
      <c r="F7" s="37">
        <v>70</v>
      </c>
    </row>
    <row r="9" ht="45" customHeight="1" spans="1:10">
      <c r="A9" s="38" t="s">
        <v>1939</v>
      </c>
      <c r="B9" s="38"/>
      <c r="C9" s="38"/>
      <c r="D9" s="38"/>
      <c r="E9" s="38"/>
      <c r="F9" s="38"/>
    </row>
    <row r="11" spans="1:10">
      <c r="B11" s="39"/>
      <c r="C11" s="39"/>
      <c r="D11" s="39"/>
      <c r="E11" s="39"/>
    </row>
  </sheetData>
  <mergeCells count="7">
    <mergeCell ref="A2:F2"/>
    <mergeCell ref="B4:F4"/>
    <mergeCell ref="B5:D5"/>
    <mergeCell ref="A9:F9"/>
    <mergeCell ref="A4:A6"/>
    <mergeCell ref="E5:E6"/>
    <mergeCell ref="F5:F6"/>
  </mergeCells>
  <pageMargins left="0.75" right="0.75" top="1" bottom="1" header="0.51" footer="0.51"/>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FD144"/>
  <sheetViews>
    <sheetView tabSelected="1" workbookViewId="0">
      <selection activeCell="B44" sqref="B44:E44"/>
    </sheetView>
  </sheetViews>
  <sheetFormatPr defaultColWidth="9" defaultRowHeight="14.25"/>
  <cols>
    <col min="1" max="1" width="9" style="1"/>
    <col min="2" max="2" width="24.1166666666667" style="1" customWidth="1"/>
    <col min="3" max="3" width="36.375" style="1" customWidth="1"/>
    <col min="4" max="4" width="19.55" style="1" customWidth="1"/>
    <col min="5" max="5" width="22.9416666666667" style="1" customWidth="1"/>
    <col min="6" max="7" width="13.125" style="1"/>
    <col min="8" max="16383" width="9" style="1"/>
  </cols>
  <sheetData>
    <row r="1" s="1" customFormat="1" ht="28.5" customHeight="1" spans="1:6 16384:16384">
      <c r="A1" s="2" t="s">
        <v>1940</v>
      </c>
      <c r="B1" s="2"/>
      <c r="C1" s="2"/>
      <c r="D1" s="2"/>
      <c r="E1" s="2"/>
      <c r="XFD1"/>
    </row>
    <row r="2" s="1" customFormat="1" ht="45" customHeight="1" spans="1:6 16384:16384">
      <c r="A2" s="3" t="s">
        <v>1941</v>
      </c>
      <c r="B2" s="3" t="s">
        <v>1942</v>
      </c>
      <c r="C2" s="3" t="s">
        <v>1943</v>
      </c>
      <c r="D2" s="3"/>
      <c r="E2" s="3" t="s">
        <v>1944</v>
      </c>
      <c r="XFD2"/>
    </row>
    <row r="3" s="1" customFormat="1" ht="45" customHeight="1" spans="1:6 16384:16384">
      <c r="A3" s="4">
        <v>1</v>
      </c>
      <c r="B3" s="5" t="s">
        <v>1945</v>
      </c>
      <c r="C3" s="3" t="s">
        <v>1946</v>
      </c>
      <c r="D3" s="3"/>
      <c r="E3" s="6">
        <v>25410000</v>
      </c>
      <c r="XFD3"/>
    </row>
    <row r="4" s="1" customFormat="1" ht="45" customHeight="1" spans="1:6 16384:16384">
      <c r="A4" s="4">
        <v>2</v>
      </c>
      <c r="B4" s="5" t="s">
        <v>1945</v>
      </c>
      <c r="C4" s="3" t="s">
        <v>1947</v>
      </c>
      <c r="D4" s="3"/>
      <c r="E4" s="6">
        <v>31650000</v>
      </c>
      <c r="XFD4"/>
    </row>
    <row r="5" s="1" customFormat="1" ht="45" customHeight="1" spans="1:6 16384:16384">
      <c r="A5" s="4">
        <v>3</v>
      </c>
      <c r="B5" s="5" t="s">
        <v>1948</v>
      </c>
      <c r="C5" s="3" t="s">
        <v>1949</v>
      </c>
      <c r="D5" s="3"/>
      <c r="E5" s="6">
        <v>15000000</v>
      </c>
      <c r="XFD5"/>
    </row>
    <row r="6" s="1" customFormat="1" ht="45" customHeight="1" spans="1:6 16384:16384">
      <c r="A6" s="4">
        <v>4</v>
      </c>
      <c r="B6" s="5" t="s">
        <v>1950</v>
      </c>
      <c r="C6" s="3" t="s">
        <v>1951</v>
      </c>
      <c r="D6" s="3"/>
      <c r="E6" s="6">
        <v>40000000</v>
      </c>
      <c r="XFD6"/>
    </row>
    <row r="7" s="1" customFormat="1" ht="45" customHeight="1" spans="1:6 16384:16384">
      <c r="A7" s="4">
        <v>5</v>
      </c>
      <c r="B7" s="5" t="s">
        <v>1950</v>
      </c>
      <c r="C7" s="3" t="s">
        <v>1952</v>
      </c>
      <c r="D7" s="3"/>
      <c r="E7" s="6">
        <v>15000000</v>
      </c>
      <c r="XFD7"/>
    </row>
    <row r="8" s="1" customFormat="1" ht="45" customHeight="1" spans="1:6 16384:16384">
      <c r="A8" s="4">
        <v>6</v>
      </c>
      <c r="B8" s="5" t="s">
        <v>1953</v>
      </c>
      <c r="C8" s="3" t="s">
        <v>1954</v>
      </c>
      <c r="D8" s="3"/>
      <c r="E8" s="6">
        <v>20000000</v>
      </c>
      <c r="XFD8"/>
    </row>
    <row r="9" s="1" customFormat="1" ht="45" customHeight="1" spans="1:6 16384:16384">
      <c r="A9" s="4" t="s">
        <v>1955</v>
      </c>
      <c r="B9" s="4"/>
      <c r="C9" s="4"/>
      <c r="D9" s="4"/>
      <c r="E9" s="6">
        <v>147060000</v>
      </c>
      <c r="XFD9"/>
    </row>
    <row r="10" s="1" customFormat="1" ht="45" customHeight="1" spans="1:6 16384:16384">
      <c r="XFD10"/>
    </row>
    <row r="11" s="1" customFormat="1" ht="40.5" customHeight="1" spans="1:6 16384:16384">
      <c r="A11" s="7" t="s">
        <v>1956</v>
      </c>
      <c r="B11" s="7"/>
      <c r="C11" s="7"/>
      <c r="D11" s="7"/>
      <c r="E11" s="7"/>
      <c r="F11" s="8"/>
      <c r="XFD11"/>
    </row>
    <row r="12" s="1" customFormat="1" ht="19.5" customHeight="1" spans="1:6 16384:16384">
      <c r="A12" s="9" t="s">
        <v>1957</v>
      </c>
      <c r="B12" s="9"/>
      <c r="C12" s="9"/>
      <c r="D12" s="9"/>
      <c r="E12" s="9"/>
      <c r="F12" s="10"/>
      <c r="XFD12"/>
    </row>
    <row r="13" s="1" customFormat="1" ht="35" customHeight="1" spans="1:6 16384:16384">
      <c r="A13" s="5" t="s">
        <v>1958</v>
      </c>
      <c r="B13" s="5" t="s">
        <v>1959</v>
      </c>
      <c r="C13" s="5"/>
      <c r="D13" s="5"/>
      <c r="E13" s="5"/>
    </row>
    <row r="14" s="1" customFormat="1" ht="35" customHeight="1" spans="1:6 16384:16384">
      <c r="A14" s="5" t="s">
        <v>1960</v>
      </c>
      <c r="B14" s="5" t="s">
        <v>1961</v>
      </c>
      <c r="C14" s="5"/>
      <c r="D14" s="5" t="s">
        <v>1962</v>
      </c>
      <c r="E14" s="5" t="s">
        <v>1963</v>
      </c>
    </row>
    <row r="15" s="1" customFormat="1" ht="35" customHeight="1" spans="1:6 16384:16384">
      <c r="A15" s="5" t="s">
        <v>1964</v>
      </c>
      <c r="B15" s="11" t="s">
        <v>1965</v>
      </c>
      <c r="C15" s="11"/>
      <c r="D15" s="5" t="s">
        <v>1966</v>
      </c>
      <c r="E15" s="12">
        <v>25410000</v>
      </c>
    </row>
    <row r="16" s="1" customFormat="1" ht="97" customHeight="1" spans="1:6 16384:16384">
      <c r="A16" s="5" t="s">
        <v>1967</v>
      </c>
      <c r="B16" s="13" t="s">
        <v>1968</v>
      </c>
      <c r="C16" s="13"/>
      <c r="D16" s="13"/>
      <c r="E16" s="13"/>
    </row>
    <row r="17" s="1" customFormat="1" ht="42.75" customHeight="1" spans="1:5">
      <c r="A17" s="5" t="s">
        <v>1969</v>
      </c>
      <c r="B17" s="13" t="s">
        <v>1970</v>
      </c>
      <c r="C17" s="13"/>
      <c r="D17" s="13"/>
      <c r="E17" s="13"/>
    </row>
    <row r="18" s="1" customFormat="1" ht="42.75" customHeight="1" spans="1:5">
      <c r="A18" s="5" t="s">
        <v>1971</v>
      </c>
      <c r="B18" s="13" t="s">
        <v>1972</v>
      </c>
      <c r="C18" s="13"/>
      <c r="D18" s="13"/>
      <c r="E18" s="13"/>
    </row>
    <row r="19" s="1" customFormat="1" ht="54.75" customHeight="1" spans="1:5">
      <c r="A19" s="5" t="s">
        <v>1973</v>
      </c>
      <c r="B19" s="13" t="s">
        <v>1974</v>
      </c>
      <c r="C19" s="13"/>
      <c r="D19" s="13"/>
      <c r="E19" s="13"/>
    </row>
    <row r="20" s="1" customFormat="1" ht="59" customHeight="1" spans="1:5">
      <c r="A20" s="5" t="s">
        <v>1975</v>
      </c>
      <c r="B20" s="13" t="s">
        <v>1976</v>
      </c>
      <c r="C20" s="13"/>
      <c r="D20" s="13"/>
      <c r="E20" s="13"/>
    </row>
    <row r="21" s="1" customFormat="1" ht="40.5" customHeight="1" spans="1:5">
      <c r="A21" s="5" t="s">
        <v>1977</v>
      </c>
      <c r="B21" s="13" t="s">
        <v>1978</v>
      </c>
      <c r="C21" s="13"/>
      <c r="D21" s="13"/>
      <c r="E21" s="13"/>
    </row>
    <row r="22" s="1" customFormat="1" ht="20" customHeight="1" spans="1:5">
      <c r="A22" s="5" t="s">
        <v>1979</v>
      </c>
      <c r="B22" s="5" t="s">
        <v>1980</v>
      </c>
      <c r="C22" s="5" t="s">
        <v>1981</v>
      </c>
      <c r="D22" s="5" t="s">
        <v>1982</v>
      </c>
      <c r="E22" s="5" t="s">
        <v>1983</v>
      </c>
    </row>
    <row r="23" s="1" customFormat="1" ht="20" customHeight="1" spans="1:5">
      <c r="A23" s="5"/>
      <c r="B23" s="14" t="s">
        <v>1984</v>
      </c>
      <c r="C23" s="14" t="s">
        <v>1985</v>
      </c>
      <c r="D23" s="12" t="s">
        <v>1986</v>
      </c>
      <c r="E23" s="14" t="s">
        <v>1987</v>
      </c>
    </row>
    <row r="24" s="1" customFormat="1" ht="20" customHeight="1" spans="1:5">
      <c r="A24" s="5"/>
      <c r="B24" s="14"/>
      <c r="C24" s="14"/>
      <c r="D24" s="12" t="s">
        <v>1988</v>
      </c>
      <c r="E24" s="14" t="s">
        <v>1989</v>
      </c>
    </row>
    <row r="25" s="1" customFormat="1" ht="20" customHeight="1" spans="1:5">
      <c r="A25" s="5"/>
      <c r="B25" s="14"/>
      <c r="C25" s="14"/>
      <c r="D25" s="12" t="s">
        <v>1990</v>
      </c>
      <c r="E25" s="14" t="s">
        <v>1991</v>
      </c>
    </row>
    <row r="26" s="1" customFormat="1" ht="20" customHeight="1" spans="1:5">
      <c r="A26" s="5"/>
      <c r="B26" s="14"/>
      <c r="C26" s="14"/>
      <c r="D26" s="12" t="s">
        <v>1992</v>
      </c>
      <c r="E26" s="14" t="s">
        <v>1993</v>
      </c>
    </row>
    <row r="27" s="1" customFormat="1" ht="35" customHeight="1" spans="1:5">
      <c r="A27" s="5"/>
      <c r="B27" s="14"/>
      <c r="C27" s="14"/>
      <c r="D27" s="12" t="s">
        <v>1994</v>
      </c>
      <c r="E27" s="14" t="s">
        <v>1995</v>
      </c>
    </row>
    <row r="28" s="1" customFormat="1" ht="20" customHeight="1" spans="1:5">
      <c r="A28" s="5"/>
      <c r="B28" s="14"/>
      <c r="C28" s="14" t="s">
        <v>1996</v>
      </c>
      <c r="D28" s="12" t="s">
        <v>1997</v>
      </c>
      <c r="E28" s="15">
        <v>1</v>
      </c>
    </row>
    <row r="29" s="1" customFormat="1" ht="20" customHeight="1" spans="1:5">
      <c r="A29" s="5"/>
      <c r="B29" s="14"/>
      <c r="C29" s="14" t="s">
        <v>1998</v>
      </c>
      <c r="D29" s="12" t="s">
        <v>1999</v>
      </c>
      <c r="E29" s="16">
        <v>45444</v>
      </c>
    </row>
    <row r="30" s="1" customFormat="1" ht="20" customHeight="1" spans="1:5">
      <c r="A30" s="5"/>
      <c r="B30" s="14"/>
      <c r="C30" s="14" t="s">
        <v>2000</v>
      </c>
      <c r="D30" s="12" t="s">
        <v>2001</v>
      </c>
      <c r="E30" s="14" t="s">
        <v>2002</v>
      </c>
    </row>
    <row r="31" s="1" customFormat="1" ht="35" customHeight="1" spans="1:5">
      <c r="A31" s="5"/>
      <c r="B31" s="14"/>
      <c r="C31" s="14" t="s">
        <v>2003</v>
      </c>
      <c r="D31" s="12" t="s">
        <v>2004</v>
      </c>
      <c r="E31" s="14" t="s">
        <v>2005</v>
      </c>
    </row>
    <row r="32" s="1" customFormat="1" ht="20" customHeight="1" spans="1:5">
      <c r="A32" s="5"/>
      <c r="B32" s="14"/>
      <c r="C32" s="14"/>
      <c r="D32" s="12" t="s">
        <v>2006</v>
      </c>
      <c r="E32" s="14" t="s">
        <v>2007</v>
      </c>
    </row>
    <row r="33" s="1" customFormat="1" ht="20" customHeight="1" spans="1:7 16384:16384">
      <c r="A33" s="5"/>
      <c r="B33" s="14" t="s">
        <v>2008</v>
      </c>
      <c r="C33" s="14" t="s">
        <v>2009</v>
      </c>
      <c r="D33" s="12" t="s">
        <v>2010</v>
      </c>
      <c r="E33" s="14" t="s">
        <v>2011</v>
      </c>
    </row>
    <row r="34" s="1" customFormat="1" ht="49" customHeight="1" spans="1:7 16384:16384">
      <c r="XFD34"/>
    </row>
    <row r="35" s="1" customFormat="1" ht="37" customHeight="1" spans="1:7 16384:16384">
      <c r="A35" s="7" t="s">
        <v>1956</v>
      </c>
      <c r="B35" s="7"/>
      <c r="C35" s="7"/>
      <c r="D35" s="7"/>
      <c r="E35" s="7"/>
      <c r="F35" s="8"/>
      <c r="G35" s="8"/>
      <c r="XFD35"/>
    </row>
    <row r="36" s="1" customFormat="1" ht="20" customHeight="1" spans="1:7 16384:16384">
      <c r="A36" s="9" t="s">
        <v>1957</v>
      </c>
      <c r="B36" s="9"/>
      <c r="C36" s="9"/>
      <c r="D36" s="9"/>
      <c r="E36" s="9"/>
      <c r="F36" s="17"/>
      <c r="G36" s="17"/>
      <c r="XFD36"/>
    </row>
    <row r="37" s="1" customFormat="1" ht="35" customHeight="1" spans="1:7 16384:16384">
      <c r="A37" s="5" t="s">
        <v>1958</v>
      </c>
      <c r="B37" s="5" t="s">
        <v>1947</v>
      </c>
      <c r="C37" s="5"/>
      <c r="D37" s="5"/>
      <c r="E37" s="5"/>
      <c r="F37" s="18"/>
      <c r="G37" s="18"/>
    </row>
    <row r="38" s="1" customFormat="1" ht="35" customHeight="1" spans="1:7 16384:16384">
      <c r="A38" s="5" t="s">
        <v>1960</v>
      </c>
      <c r="B38" s="5" t="s">
        <v>1961</v>
      </c>
      <c r="C38" s="5"/>
      <c r="D38" s="12" t="s">
        <v>1962</v>
      </c>
      <c r="E38" s="5" t="s">
        <v>1963</v>
      </c>
    </row>
    <row r="39" s="1" customFormat="1" ht="35" customHeight="1" spans="1:7 16384:16384">
      <c r="A39" s="5" t="s">
        <v>1964</v>
      </c>
      <c r="B39" s="11" t="s">
        <v>1965</v>
      </c>
      <c r="C39" s="11"/>
      <c r="D39" s="12" t="s">
        <v>1966</v>
      </c>
      <c r="E39" s="12">
        <v>31650000</v>
      </c>
    </row>
    <row r="40" s="1" customFormat="1" ht="54" customHeight="1" spans="1:7 16384:16384">
      <c r="A40" s="5" t="s">
        <v>1967</v>
      </c>
      <c r="B40" s="13" t="s">
        <v>2012</v>
      </c>
      <c r="C40" s="13"/>
      <c r="D40" s="13"/>
      <c r="E40" s="13"/>
    </row>
    <row r="41" s="1" customFormat="1" ht="27" customHeight="1" spans="1:7 16384:16384">
      <c r="A41" s="5" t="s">
        <v>1969</v>
      </c>
      <c r="B41" s="13" t="s">
        <v>2013</v>
      </c>
      <c r="C41" s="13"/>
      <c r="D41" s="13"/>
      <c r="E41" s="13"/>
    </row>
    <row r="42" s="1" customFormat="1" ht="29" customHeight="1" spans="1:7 16384:16384">
      <c r="A42" s="5" t="s">
        <v>1971</v>
      </c>
      <c r="B42" s="13" t="s">
        <v>2014</v>
      </c>
      <c r="C42" s="13"/>
      <c r="D42" s="13"/>
      <c r="E42" s="13"/>
    </row>
    <row r="43" s="1" customFormat="1" ht="63" customHeight="1" spans="1:7 16384:16384">
      <c r="A43" s="5" t="s">
        <v>1973</v>
      </c>
      <c r="B43" s="13" t="s">
        <v>2015</v>
      </c>
      <c r="C43" s="13"/>
      <c r="D43" s="13"/>
      <c r="E43" s="13"/>
    </row>
    <row r="44" s="1" customFormat="1" ht="145" customHeight="1" spans="1:7 16384:16384">
      <c r="A44" s="5" t="s">
        <v>1975</v>
      </c>
      <c r="B44" s="13" t="s">
        <v>2016</v>
      </c>
      <c r="C44" s="13"/>
      <c r="D44" s="13"/>
      <c r="E44" s="13"/>
    </row>
    <row r="45" s="1" customFormat="1" ht="40" customHeight="1" spans="1:7 16384:16384">
      <c r="A45" s="5" t="s">
        <v>1977</v>
      </c>
      <c r="B45" s="13" t="s">
        <v>2017</v>
      </c>
      <c r="C45" s="13"/>
      <c r="D45" s="13"/>
      <c r="E45" s="13"/>
    </row>
    <row r="46" s="1" customFormat="1" ht="20" customHeight="1" spans="1:7 16384:16384">
      <c r="A46" s="5" t="s">
        <v>1979</v>
      </c>
      <c r="B46" s="5" t="s">
        <v>1980</v>
      </c>
      <c r="C46" s="5" t="s">
        <v>1981</v>
      </c>
      <c r="D46" s="5" t="s">
        <v>1982</v>
      </c>
      <c r="E46" s="5" t="s">
        <v>1983</v>
      </c>
    </row>
    <row r="47" s="1" customFormat="1" ht="20" customHeight="1" spans="1:7 16384:16384">
      <c r="A47" s="5"/>
      <c r="B47" s="14" t="s">
        <v>1984</v>
      </c>
      <c r="C47" s="5" t="s">
        <v>1985</v>
      </c>
      <c r="D47" s="12" t="s">
        <v>2018</v>
      </c>
      <c r="E47" s="14" t="s">
        <v>2019</v>
      </c>
    </row>
    <row r="48" s="1" customFormat="1" ht="20" customHeight="1" spans="1:7 16384:16384">
      <c r="A48" s="5"/>
      <c r="B48" s="14"/>
      <c r="C48" s="5"/>
      <c r="D48" s="12" t="s">
        <v>2020</v>
      </c>
      <c r="E48" s="14" t="s">
        <v>2021</v>
      </c>
    </row>
    <row r="49" s="1" customFormat="1" ht="20" customHeight="1" spans="1:6 16384:16384">
      <c r="A49" s="5"/>
      <c r="B49" s="14"/>
      <c r="C49" s="5"/>
      <c r="D49" s="12" t="s">
        <v>2022</v>
      </c>
      <c r="E49" s="14" t="s">
        <v>2023</v>
      </c>
    </row>
    <row r="50" s="1" customFormat="1" ht="20" customHeight="1" spans="1:6 16384:16384">
      <c r="A50" s="5"/>
      <c r="B50" s="14"/>
      <c r="C50" s="5"/>
      <c r="D50" s="12" t="s">
        <v>2024</v>
      </c>
      <c r="E50" s="14" t="s">
        <v>2025</v>
      </c>
    </row>
    <row r="51" s="1" customFormat="1" ht="20" customHeight="1" spans="1:6 16384:16384">
      <c r="A51" s="5"/>
      <c r="B51" s="14"/>
      <c r="C51" s="5"/>
      <c r="D51" s="12" t="s">
        <v>2026</v>
      </c>
      <c r="E51" s="14" t="s">
        <v>2027</v>
      </c>
    </row>
    <row r="52" s="1" customFormat="1" ht="20" customHeight="1" spans="1:6 16384:16384">
      <c r="A52" s="5"/>
      <c r="B52" s="14"/>
      <c r="C52" s="5"/>
      <c r="D52" s="12" t="s">
        <v>2028</v>
      </c>
      <c r="E52" s="14" t="s">
        <v>2029</v>
      </c>
    </row>
    <row r="53" s="1" customFormat="1" ht="20" customHeight="1" spans="1:6 16384:16384">
      <c r="A53" s="5"/>
      <c r="B53" s="14"/>
      <c r="C53" s="5"/>
      <c r="D53" s="12" t="s">
        <v>2030</v>
      </c>
      <c r="E53" s="14" t="s">
        <v>2031</v>
      </c>
    </row>
    <row r="54" s="1" customFormat="1" ht="20" customHeight="1" spans="1:6 16384:16384">
      <c r="A54" s="5"/>
      <c r="B54" s="14"/>
      <c r="C54" s="5" t="s">
        <v>1996</v>
      </c>
      <c r="D54" s="12" t="s">
        <v>1997</v>
      </c>
      <c r="E54" s="15">
        <v>1</v>
      </c>
    </row>
    <row r="55" s="1" customFormat="1" ht="20" customHeight="1" spans="1:6 16384:16384">
      <c r="A55" s="5"/>
      <c r="B55" s="14"/>
      <c r="C55" s="5" t="s">
        <v>1998</v>
      </c>
      <c r="D55" s="12" t="s">
        <v>2032</v>
      </c>
      <c r="E55" s="19">
        <v>45504</v>
      </c>
    </row>
    <row r="56" s="1" customFormat="1" ht="20" customHeight="1" spans="1:6 16384:16384">
      <c r="A56" s="5"/>
      <c r="B56" s="14"/>
      <c r="C56" s="5" t="s">
        <v>2000</v>
      </c>
      <c r="D56" s="12" t="s">
        <v>2033</v>
      </c>
      <c r="E56" s="14" t="s">
        <v>2034</v>
      </c>
    </row>
    <row r="57" s="1" customFormat="1" ht="20" customHeight="1" spans="1:6 16384:16384">
      <c r="A57" s="5"/>
      <c r="B57" s="14" t="s">
        <v>2035</v>
      </c>
      <c r="C57" s="5" t="s">
        <v>2003</v>
      </c>
      <c r="D57" s="12" t="s">
        <v>2036</v>
      </c>
      <c r="E57" s="14" t="s">
        <v>2037</v>
      </c>
    </row>
    <row r="58" s="1" customFormat="1" ht="20" customHeight="1" spans="1:6 16384:16384">
      <c r="A58" s="5"/>
      <c r="B58" s="14"/>
      <c r="C58" s="5"/>
      <c r="D58" s="12" t="s">
        <v>2038</v>
      </c>
      <c r="E58" s="14" t="s">
        <v>2039</v>
      </c>
    </row>
    <row r="59" s="1" customFormat="1" ht="20" customHeight="1" spans="1:6 16384:16384">
      <c r="A59" s="5"/>
      <c r="B59" s="14"/>
      <c r="C59" s="5" t="s">
        <v>2040</v>
      </c>
      <c r="D59" s="12" t="s">
        <v>2041</v>
      </c>
      <c r="E59" s="14" t="s">
        <v>2042</v>
      </c>
    </row>
    <row r="60" s="1" customFormat="1" ht="20" customHeight="1" spans="1:6 16384:16384">
      <c r="A60" s="5"/>
      <c r="B60" s="14"/>
      <c r="C60" s="5" t="s">
        <v>2043</v>
      </c>
      <c r="D60" s="12" t="s">
        <v>2044</v>
      </c>
      <c r="E60" s="14" t="s">
        <v>2045</v>
      </c>
    </row>
    <row r="61" s="1" customFormat="1" ht="20" customHeight="1" spans="1:6 16384:16384">
      <c r="A61" s="5"/>
      <c r="B61" s="14" t="s">
        <v>2008</v>
      </c>
      <c r="C61" s="5" t="s">
        <v>2009</v>
      </c>
      <c r="D61" s="12" t="s">
        <v>2010</v>
      </c>
      <c r="E61" s="14" t="s">
        <v>2011</v>
      </c>
    </row>
    <row r="62" s="1" customFormat="1" ht="43" customHeight="1" spans="1:6 16384:16384">
      <c r="XFD62"/>
    </row>
    <row r="63" s="1" customFormat="1" ht="37" customHeight="1" spans="1:6 16384:16384">
      <c r="A63" s="7" t="s">
        <v>1956</v>
      </c>
      <c r="B63" s="7"/>
      <c r="C63" s="7"/>
      <c r="D63" s="7"/>
      <c r="E63" s="7"/>
      <c r="F63" s="8"/>
      <c r="XFD63"/>
    </row>
    <row r="64" s="1" customFormat="1" ht="20.25" spans="1:6 16384:16384">
      <c r="A64" s="7" t="s">
        <v>1957</v>
      </c>
      <c r="B64" s="7"/>
      <c r="C64" s="7"/>
      <c r="D64" s="7"/>
      <c r="E64" s="7"/>
      <c r="F64" s="8"/>
      <c r="XFD64"/>
    </row>
    <row r="65" s="1" customFormat="1" ht="35" customHeight="1" spans="1:5">
      <c r="A65" s="5" t="s">
        <v>1958</v>
      </c>
      <c r="B65" s="5" t="s">
        <v>2046</v>
      </c>
      <c r="C65" s="5"/>
      <c r="D65" s="5"/>
      <c r="E65" s="5"/>
    </row>
    <row r="66" s="1" customFormat="1" ht="35" customHeight="1" spans="1:5">
      <c r="A66" s="5" t="s">
        <v>1960</v>
      </c>
      <c r="B66" s="5" t="s">
        <v>2047</v>
      </c>
      <c r="C66" s="5"/>
      <c r="D66" s="5" t="s">
        <v>1962</v>
      </c>
      <c r="E66" s="5" t="s">
        <v>1948</v>
      </c>
    </row>
    <row r="67" s="1" customFormat="1" ht="35" customHeight="1" spans="1:5">
      <c r="A67" s="5" t="s">
        <v>1964</v>
      </c>
      <c r="B67" s="11" t="s">
        <v>1965</v>
      </c>
      <c r="C67" s="11"/>
      <c r="D67" s="5" t="s">
        <v>1966</v>
      </c>
      <c r="E67" s="12">
        <v>15000000</v>
      </c>
    </row>
    <row r="68" s="1" customFormat="1" ht="57" customHeight="1" spans="1:5">
      <c r="A68" s="5" t="s">
        <v>1967</v>
      </c>
      <c r="B68" s="13" t="s">
        <v>2048</v>
      </c>
      <c r="C68" s="13"/>
      <c r="D68" s="13"/>
      <c r="E68" s="13"/>
    </row>
    <row r="69" s="1" customFormat="1" ht="41" customHeight="1" spans="1:5">
      <c r="A69" s="5" t="s">
        <v>1969</v>
      </c>
      <c r="B69" s="13" t="s">
        <v>2049</v>
      </c>
      <c r="C69" s="13"/>
      <c r="D69" s="13"/>
      <c r="E69" s="13"/>
    </row>
    <row r="70" s="1" customFormat="1" ht="31" customHeight="1" spans="1:5">
      <c r="A70" s="5" t="s">
        <v>1971</v>
      </c>
      <c r="B70" s="13" t="s">
        <v>2050</v>
      </c>
      <c r="C70" s="13"/>
      <c r="D70" s="13"/>
      <c r="E70" s="13"/>
    </row>
    <row r="71" s="1" customFormat="1" ht="47" customHeight="1" spans="1:5">
      <c r="A71" s="5" t="s">
        <v>1973</v>
      </c>
      <c r="B71" s="13" t="s">
        <v>2051</v>
      </c>
      <c r="C71" s="13"/>
      <c r="D71" s="13"/>
      <c r="E71" s="13"/>
    </row>
    <row r="72" s="1" customFormat="1" ht="34" customHeight="1" spans="1:5">
      <c r="A72" s="5" t="s">
        <v>1975</v>
      </c>
      <c r="B72" s="13" t="s">
        <v>2052</v>
      </c>
      <c r="C72" s="13"/>
      <c r="D72" s="13"/>
      <c r="E72" s="13"/>
    </row>
    <row r="73" s="1" customFormat="1" ht="31" customHeight="1" spans="1:5">
      <c r="A73" s="5" t="s">
        <v>1977</v>
      </c>
      <c r="B73" s="13" t="s">
        <v>2053</v>
      </c>
      <c r="C73" s="13"/>
      <c r="D73" s="13"/>
      <c r="E73" s="13"/>
    </row>
    <row r="74" s="1" customFormat="1" ht="20" customHeight="1" spans="1:5">
      <c r="A74" s="5" t="s">
        <v>1979</v>
      </c>
      <c r="B74" s="5" t="s">
        <v>1980</v>
      </c>
      <c r="C74" s="5" t="s">
        <v>1981</v>
      </c>
      <c r="D74" s="5" t="s">
        <v>1982</v>
      </c>
      <c r="E74" s="5" t="s">
        <v>1983</v>
      </c>
    </row>
    <row r="75" s="1" customFormat="1" ht="20" customHeight="1" spans="1:5">
      <c r="A75" s="5"/>
      <c r="B75" s="14" t="s">
        <v>1984</v>
      </c>
      <c r="C75" s="14" t="s">
        <v>1985</v>
      </c>
      <c r="D75" s="12" t="s">
        <v>2054</v>
      </c>
      <c r="E75" s="14" t="s">
        <v>2055</v>
      </c>
    </row>
    <row r="76" s="1" customFormat="1" ht="20" customHeight="1" spans="1:5">
      <c r="A76" s="5"/>
      <c r="B76" s="14"/>
      <c r="C76" s="14" t="s">
        <v>1996</v>
      </c>
      <c r="D76" s="12" t="s">
        <v>2056</v>
      </c>
      <c r="E76" s="14" t="s">
        <v>2057</v>
      </c>
    </row>
    <row r="77" s="1" customFormat="1" ht="20" customHeight="1" spans="1:5">
      <c r="A77" s="5"/>
      <c r="B77" s="14"/>
      <c r="C77" s="14" t="s">
        <v>1998</v>
      </c>
      <c r="D77" s="12" t="s">
        <v>2058</v>
      </c>
      <c r="E77" s="14" t="s">
        <v>2059</v>
      </c>
    </row>
    <row r="78" s="1" customFormat="1" ht="35" customHeight="1" spans="1:5">
      <c r="A78" s="5"/>
      <c r="B78" s="14"/>
      <c r="C78" s="14" t="s">
        <v>2000</v>
      </c>
      <c r="D78" s="12" t="s">
        <v>2060</v>
      </c>
      <c r="E78" s="14" t="s">
        <v>2061</v>
      </c>
    </row>
    <row r="79" s="1" customFormat="1" ht="20" customHeight="1" spans="1:5">
      <c r="A79" s="5"/>
      <c r="B79" s="14" t="s">
        <v>2035</v>
      </c>
      <c r="C79" s="14" t="s">
        <v>2003</v>
      </c>
      <c r="D79" s="12" t="s">
        <v>2062</v>
      </c>
      <c r="E79" s="14" t="s">
        <v>2063</v>
      </c>
    </row>
    <row r="80" s="1" customFormat="1" ht="20" customHeight="1" spans="1:5">
      <c r="A80" s="5"/>
      <c r="B80" s="14"/>
      <c r="C80" s="14"/>
      <c r="D80" s="12" t="s">
        <v>2064</v>
      </c>
      <c r="E80" s="14" t="s">
        <v>2005</v>
      </c>
    </row>
    <row r="81" s="1" customFormat="1" ht="20" customHeight="1" spans="1:8 16384:16384">
      <c r="A81" s="5"/>
      <c r="B81" s="14" t="s">
        <v>2008</v>
      </c>
      <c r="C81" s="14" t="s">
        <v>2009</v>
      </c>
      <c r="D81" s="12" t="s">
        <v>2010</v>
      </c>
      <c r="E81" s="14" t="s">
        <v>2057</v>
      </c>
    </row>
    <row r="82" s="1" customFormat="1" ht="41" customHeight="1" spans="1:8 16384:16384">
      <c r="XFD82"/>
    </row>
    <row r="83" s="1" customFormat="1" ht="35" customHeight="1" spans="1:8 16384:16384">
      <c r="A83" s="7" t="s">
        <v>1956</v>
      </c>
      <c r="B83" s="7"/>
      <c r="C83" s="7"/>
      <c r="D83" s="7"/>
      <c r="E83" s="7"/>
      <c r="F83" s="8"/>
      <c r="G83" s="8"/>
      <c r="H83" s="8"/>
      <c r="XFD83"/>
    </row>
    <row r="84" s="1" customFormat="1" ht="20.25" spans="1:8 16384:16384">
      <c r="A84" s="7" t="s">
        <v>1957</v>
      </c>
      <c r="B84" s="7"/>
      <c r="C84" s="7"/>
      <c r="D84" s="7"/>
      <c r="E84" s="7"/>
      <c r="F84" s="8"/>
      <c r="G84" s="8"/>
      <c r="H84" s="8"/>
      <c r="XFD84"/>
    </row>
    <row r="85" s="1" customFormat="1" ht="35" customHeight="1" spans="1:8 16384:16384">
      <c r="A85" s="5" t="s">
        <v>1958</v>
      </c>
      <c r="B85" s="5" t="s">
        <v>1951</v>
      </c>
      <c r="C85" s="5"/>
      <c r="D85" s="5"/>
      <c r="E85" s="5"/>
    </row>
    <row r="86" s="1" customFormat="1" ht="35" customHeight="1" spans="1:8 16384:16384">
      <c r="A86" s="5" t="s">
        <v>1960</v>
      </c>
      <c r="B86" s="5" t="s">
        <v>2065</v>
      </c>
      <c r="C86" s="5"/>
      <c r="D86" s="12" t="s">
        <v>1962</v>
      </c>
      <c r="E86" s="5" t="s">
        <v>1950</v>
      </c>
    </row>
    <row r="87" s="1" customFormat="1" ht="35" customHeight="1" spans="1:8 16384:16384">
      <c r="A87" s="5" t="s">
        <v>1964</v>
      </c>
      <c r="B87" s="5" t="s">
        <v>2066</v>
      </c>
      <c r="C87" s="5"/>
      <c r="D87" s="12" t="s">
        <v>1966</v>
      </c>
      <c r="E87" s="12">
        <v>40000000</v>
      </c>
    </row>
    <row r="88" s="1" customFormat="1" ht="60" customHeight="1" spans="1:8 16384:16384">
      <c r="A88" s="5" t="s">
        <v>1967</v>
      </c>
      <c r="B88" s="13" t="s">
        <v>2067</v>
      </c>
      <c r="C88" s="13"/>
      <c r="D88" s="13"/>
      <c r="E88" s="13"/>
    </row>
    <row r="89" s="1" customFormat="1" ht="25" customHeight="1" spans="1:8 16384:16384">
      <c r="A89" s="5" t="s">
        <v>1969</v>
      </c>
      <c r="B89" s="13" t="s">
        <v>2068</v>
      </c>
      <c r="C89" s="13"/>
      <c r="D89" s="13"/>
      <c r="E89" s="13"/>
    </row>
    <row r="90" s="1" customFormat="1" ht="37" customHeight="1" spans="1:8 16384:16384">
      <c r="A90" s="5" t="s">
        <v>1971</v>
      </c>
      <c r="B90" s="13" t="s">
        <v>2069</v>
      </c>
      <c r="C90" s="13"/>
      <c r="D90" s="13"/>
      <c r="E90" s="13"/>
    </row>
    <row r="91" s="1" customFormat="1" ht="52" customHeight="1" spans="1:8 16384:16384">
      <c r="A91" s="5" t="s">
        <v>1973</v>
      </c>
      <c r="B91" s="13" t="s">
        <v>2070</v>
      </c>
      <c r="C91" s="13"/>
      <c r="D91" s="13"/>
      <c r="E91" s="13"/>
    </row>
    <row r="92" s="1" customFormat="1" ht="37" customHeight="1" spans="1:8 16384:16384">
      <c r="A92" s="5" t="s">
        <v>1975</v>
      </c>
      <c r="B92" s="13" t="s">
        <v>2071</v>
      </c>
      <c r="C92" s="13"/>
      <c r="D92" s="13"/>
      <c r="E92" s="13"/>
    </row>
    <row r="93" s="1" customFormat="1" ht="38" customHeight="1" spans="1:8 16384:16384">
      <c r="A93" s="5" t="s">
        <v>1977</v>
      </c>
      <c r="B93" s="13" t="s">
        <v>2072</v>
      </c>
      <c r="C93" s="13"/>
      <c r="D93" s="13"/>
      <c r="E93" s="13"/>
    </row>
    <row r="94" s="1" customFormat="1" ht="20" customHeight="1" spans="1:8 16384:16384">
      <c r="A94" s="5" t="s">
        <v>1979</v>
      </c>
      <c r="B94" s="5" t="s">
        <v>1980</v>
      </c>
      <c r="C94" s="5" t="s">
        <v>1981</v>
      </c>
      <c r="D94" s="5" t="s">
        <v>1982</v>
      </c>
      <c r="E94" s="5" t="s">
        <v>1983</v>
      </c>
    </row>
    <row r="95" s="1" customFormat="1" ht="20" customHeight="1" spans="1:8 16384:16384">
      <c r="A95" s="5"/>
      <c r="B95" s="5" t="s">
        <v>1984</v>
      </c>
      <c r="C95" s="5" t="s">
        <v>1985</v>
      </c>
      <c r="D95" s="12" t="s">
        <v>2073</v>
      </c>
      <c r="E95" s="14" t="s">
        <v>2074</v>
      </c>
    </row>
    <row r="96" s="1" customFormat="1" ht="20" customHeight="1" spans="1:8 16384:16384">
      <c r="A96" s="5"/>
      <c r="B96" s="5"/>
      <c r="C96" s="5"/>
      <c r="D96" s="12" t="s">
        <v>2075</v>
      </c>
      <c r="E96" s="14" t="s">
        <v>2076</v>
      </c>
    </row>
    <row r="97" s="1" customFormat="1" ht="20" customHeight="1" spans="1:8 16384:16384">
      <c r="A97" s="5"/>
      <c r="B97" s="5"/>
      <c r="C97" s="5" t="s">
        <v>1996</v>
      </c>
      <c r="D97" s="12" t="s">
        <v>2077</v>
      </c>
      <c r="E97" s="15">
        <v>1</v>
      </c>
    </row>
    <row r="98" s="1" customFormat="1" ht="20" customHeight="1" spans="1:8 16384:16384">
      <c r="A98" s="5"/>
      <c r="B98" s="5"/>
      <c r="C98" s="5" t="s">
        <v>1998</v>
      </c>
      <c r="D98" s="12" t="s">
        <v>2078</v>
      </c>
      <c r="E98" s="14" t="s">
        <v>2079</v>
      </c>
    </row>
    <row r="99" s="1" customFormat="1" ht="20" customHeight="1" spans="1:8 16384:16384">
      <c r="A99" s="5"/>
      <c r="B99" s="5"/>
      <c r="C99" s="5" t="s">
        <v>2000</v>
      </c>
      <c r="D99" s="12" t="s">
        <v>2080</v>
      </c>
      <c r="E99" s="14" t="s">
        <v>2081</v>
      </c>
    </row>
    <row r="100" s="1" customFormat="1" ht="20" customHeight="1" spans="1:8 16384:16384">
      <c r="A100" s="5"/>
      <c r="B100" s="5"/>
      <c r="C100" s="5"/>
      <c r="D100" s="12" t="s">
        <v>2082</v>
      </c>
      <c r="E100" s="14" t="s">
        <v>2083</v>
      </c>
    </row>
    <row r="101" s="1" customFormat="1" ht="20" customHeight="1" spans="1:8 16384:16384">
      <c r="A101" s="5"/>
      <c r="B101" s="5"/>
      <c r="C101" s="5"/>
      <c r="D101" s="12" t="s">
        <v>2084</v>
      </c>
      <c r="E101" s="14" t="s">
        <v>2085</v>
      </c>
    </row>
    <row r="102" s="1" customFormat="1" ht="20" customHeight="1" spans="1:8 16384:16384">
      <c r="A102" s="5"/>
      <c r="B102" s="5"/>
      <c r="C102" s="5"/>
      <c r="D102" s="12" t="s">
        <v>2086</v>
      </c>
      <c r="E102" s="14" t="s">
        <v>2087</v>
      </c>
    </row>
    <row r="103" s="1" customFormat="1" ht="20" customHeight="1" spans="1:8 16384:16384">
      <c r="A103" s="5"/>
      <c r="B103" s="5"/>
      <c r="C103" s="5"/>
      <c r="D103" s="12" t="s">
        <v>2088</v>
      </c>
      <c r="E103" s="14" t="s">
        <v>2089</v>
      </c>
    </row>
    <row r="104" s="1" customFormat="1" ht="20" customHeight="1" spans="1:8 16384:16384">
      <c r="A104" s="5"/>
      <c r="B104" s="5" t="s">
        <v>2035</v>
      </c>
      <c r="C104" s="5" t="s">
        <v>2003</v>
      </c>
      <c r="D104" s="12" t="s">
        <v>2090</v>
      </c>
      <c r="E104" s="14" t="s">
        <v>2090</v>
      </c>
    </row>
    <row r="105" s="1" customFormat="1" ht="35" customHeight="1" spans="1:8 16384:16384">
      <c r="A105" s="5"/>
      <c r="B105" s="5" t="s">
        <v>2008</v>
      </c>
      <c r="C105" s="5" t="s">
        <v>2009</v>
      </c>
      <c r="D105" s="12" t="s">
        <v>2091</v>
      </c>
      <c r="E105" s="14" t="s">
        <v>2092</v>
      </c>
    </row>
    <row r="106" s="1" customFormat="1" ht="50" customHeight="1" spans="1:8 16384:16384">
      <c r="XFD106"/>
    </row>
    <row r="107" s="1" customFormat="1" ht="37" customHeight="1" spans="1:8 16384:16384">
      <c r="A107" s="7" t="s">
        <v>1956</v>
      </c>
      <c r="B107" s="7"/>
      <c r="C107" s="7"/>
      <c r="D107" s="7"/>
      <c r="E107" s="7"/>
      <c r="F107" s="8"/>
      <c r="G107" s="8"/>
      <c r="H107" s="8"/>
      <c r="XFD107"/>
    </row>
    <row r="108" s="1" customFormat="1" ht="20.25" spans="1:8 16384:16384">
      <c r="A108" s="7" t="s">
        <v>1957</v>
      </c>
      <c r="B108" s="7"/>
      <c r="C108" s="7"/>
      <c r="D108" s="7"/>
      <c r="E108" s="7"/>
      <c r="F108" s="8"/>
      <c r="G108" s="8"/>
      <c r="H108" s="8"/>
      <c r="XFD108"/>
    </row>
    <row r="109" s="1" customFormat="1" ht="35" customHeight="1" spans="1:8 16384:16384">
      <c r="A109" s="5" t="s">
        <v>1958</v>
      </c>
      <c r="B109" s="5" t="s">
        <v>1952</v>
      </c>
      <c r="C109" s="5"/>
      <c r="D109" s="5"/>
      <c r="E109" s="5"/>
    </row>
    <row r="110" s="1" customFormat="1" ht="35" customHeight="1" spans="1:8 16384:16384">
      <c r="A110" s="5" t="s">
        <v>1960</v>
      </c>
      <c r="B110" s="5" t="s">
        <v>2065</v>
      </c>
      <c r="C110" s="5"/>
      <c r="D110" s="5" t="s">
        <v>1962</v>
      </c>
      <c r="E110" s="5" t="s">
        <v>1950</v>
      </c>
    </row>
    <row r="111" s="1" customFormat="1" ht="35" customHeight="1" spans="1:8 16384:16384">
      <c r="A111" s="5" t="s">
        <v>1964</v>
      </c>
      <c r="B111" s="5" t="s">
        <v>2066</v>
      </c>
      <c r="C111" s="5"/>
      <c r="D111" s="5" t="s">
        <v>1966</v>
      </c>
      <c r="E111" s="12">
        <v>15000000</v>
      </c>
    </row>
    <row r="112" s="1" customFormat="1" ht="62" customHeight="1" spans="1:8 16384:16384">
      <c r="A112" s="5" t="s">
        <v>1967</v>
      </c>
      <c r="B112" s="13" t="s">
        <v>2093</v>
      </c>
      <c r="C112" s="13"/>
      <c r="D112" s="13"/>
      <c r="E112" s="13"/>
    </row>
    <row r="113" s="1" customFormat="1" ht="38" customHeight="1" spans="1:6 16384:16384">
      <c r="A113" s="5" t="s">
        <v>1969</v>
      </c>
      <c r="B113" s="13" t="s">
        <v>2094</v>
      </c>
      <c r="C113" s="13"/>
      <c r="D113" s="13"/>
      <c r="E113" s="13"/>
    </row>
    <row r="114" s="1" customFormat="1" ht="36" customHeight="1" spans="1:6 16384:16384">
      <c r="A114" s="5" t="s">
        <v>1971</v>
      </c>
      <c r="B114" s="13" t="s">
        <v>2095</v>
      </c>
      <c r="C114" s="13"/>
      <c r="D114" s="13"/>
      <c r="E114" s="13"/>
    </row>
    <row r="115" s="1" customFormat="1" ht="49" customHeight="1" spans="1:6 16384:16384">
      <c r="A115" s="5" t="s">
        <v>1973</v>
      </c>
      <c r="B115" s="13" t="s">
        <v>2096</v>
      </c>
      <c r="C115" s="13"/>
      <c r="D115" s="13"/>
      <c r="E115" s="13"/>
    </row>
    <row r="116" s="1" customFormat="1" ht="37" customHeight="1" spans="1:6 16384:16384">
      <c r="A116" s="5" t="s">
        <v>1975</v>
      </c>
      <c r="B116" s="13" t="s">
        <v>2097</v>
      </c>
      <c r="C116" s="13"/>
      <c r="D116" s="13"/>
      <c r="E116" s="13"/>
    </row>
    <row r="117" s="1" customFormat="1" ht="51" customHeight="1" spans="1:6 16384:16384">
      <c r="A117" s="5" t="s">
        <v>1977</v>
      </c>
      <c r="B117" s="13" t="s">
        <v>2098</v>
      </c>
      <c r="C117" s="13"/>
      <c r="D117" s="13"/>
      <c r="E117" s="13"/>
    </row>
    <row r="118" s="1" customFormat="1" ht="20" customHeight="1" spans="1:6 16384:16384">
      <c r="A118" s="5" t="s">
        <v>1979</v>
      </c>
      <c r="B118" s="5" t="s">
        <v>1980</v>
      </c>
      <c r="C118" s="5" t="s">
        <v>1981</v>
      </c>
      <c r="D118" s="5" t="s">
        <v>1982</v>
      </c>
      <c r="E118" s="5" t="s">
        <v>1983</v>
      </c>
    </row>
    <row r="119" s="1" customFormat="1" ht="20" customHeight="1" spans="1:6 16384:16384">
      <c r="A119" s="5"/>
      <c r="B119" s="5" t="s">
        <v>1984</v>
      </c>
      <c r="C119" s="5" t="s">
        <v>1985</v>
      </c>
      <c r="D119" s="12" t="s">
        <v>2099</v>
      </c>
      <c r="E119" s="14" t="s">
        <v>2100</v>
      </c>
    </row>
    <row r="120" s="1" customFormat="1" ht="20" customHeight="1" spans="1:6 16384:16384">
      <c r="A120" s="5"/>
      <c r="B120" s="5"/>
      <c r="C120" s="5" t="s">
        <v>1996</v>
      </c>
      <c r="D120" s="12" t="s">
        <v>2101</v>
      </c>
      <c r="E120" s="15">
        <v>1</v>
      </c>
    </row>
    <row r="121" s="1" customFormat="1" ht="20" customHeight="1" spans="1:6 16384:16384">
      <c r="A121" s="5"/>
      <c r="B121" s="5"/>
      <c r="C121" s="5" t="s">
        <v>1998</v>
      </c>
      <c r="D121" s="12" t="s">
        <v>2102</v>
      </c>
      <c r="E121" s="14" t="s">
        <v>2103</v>
      </c>
    </row>
    <row r="122" s="1" customFormat="1" ht="20" customHeight="1" spans="1:6 16384:16384">
      <c r="A122" s="5"/>
      <c r="B122" s="5"/>
      <c r="C122" s="5" t="s">
        <v>2000</v>
      </c>
      <c r="D122" s="12" t="s">
        <v>2104</v>
      </c>
      <c r="E122" s="14" t="s">
        <v>2061</v>
      </c>
    </row>
    <row r="123" s="1" customFormat="1" ht="35" customHeight="1" spans="1:6 16384:16384">
      <c r="A123" s="5"/>
      <c r="B123" s="5" t="s">
        <v>2035</v>
      </c>
      <c r="C123" s="5" t="s">
        <v>2003</v>
      </c>
      <c r="D123" s="12" t="s">
        <v>2105</v>
      </c>
      <c r="E123" s="14" t="s">
        <v>2106</v>
      </c>
    </row>
    <row r="124" s="1" customFormat="1" ht="35" customHeight="1" spans="1:6 16384:16384">
      <c r="A124" s="5"/>
      <c r="B124" s="5"/>
      <c r="C124" s="5" t="s">
        <v>2043</v>
      </c>
      <c r="D124" s="12" t="s">
        <v>2107</v>
      </c>
      <c r="E124" s="14" t="s">
        <v>2108</v>
      </c>
    </row>
    <row r="125" s="1" customFormat="1" ht="20" customHeight="1" spans="1:6 16384:16384">
      <c r="A125" s="5"/>
      <c r="B125" s="5" t="s">
        <v>2008</v>
      </c>
      <c r="C125" s="5" t="s">
        <v>2009</v>
      </c>
      <c r="D125" s="12" t="s">
        <v>2109</v>
      </c>
      <c r="E125" s="14" t="s">
        <v>2057</v>
      </c>
    </row>
    <row r="126" s="1" customFormat="1" ht="42" customHeight="1" spans="1:6 16384:16384">
      <c r="XFD126"/>
    </row>
    <row r="127" s="1" customFormat="1" ht="20.25" spans="1:6 16384:16384">
      <c r="A127" s="7" t="s">
        <v>1956</v>
      </c>
      <c r="B127" s="7"/>
      <c r="C127" s="7"/>
      <c r="D127" s="7"/>
      <c r="E127" s="7"/>
      <c r="F127" s="8"/>
      <c r="XFD127"/>
    </row>
    <row r="128" s="1" customFormat="1" ht="20.25" spans="1:6 16384:16384">
      <c r="A128" s="7" t="s">
        <v>1957</v>
      </c>
      <c r="B128" s="7"/>
      <c r="C128" s="7"/>
      <c r="D128" s="7"/>
      <c r="E128" s="7"/>
      <c r="F128" s="8"/>
      <c r="XFD128"/>
    </row>
    <row r="129" s="1" customFormat="1" ht="35" customHeight="1" spans="1:5">
      <c r="A129" s="5" t="s">
        <v>1958</v>
      </c>
      <c r="B129" s="5" t="s">
        <v>1954</v>
      </c>
      <c r="C129" s="5"/>
      <c r="D129" s="5"/>
      <c r="E129" s="5"/>
    </row>
    <row r="130" s="1" customFormat="1" ht="35" customHeight="1" spans="1:5">
      <c r="A130" s="5" t="s">
        <v>1960</v>
      </c>
      <c r="B130" s="5" t="s">
        <v>2065</v>
      </c>
      <c r="C130" s="5"/>
      <c r="D130" s="5" t="s">
        <v>1962</v>
      </c>
      <c r="E130" s="5" t="s">
        <v>1953</v>
      </c>
    </row>
    <row r="131" s="1" customFormat="1" ht="35" customHeight="1" spans="1:5">
      <c r="A131" s="5" t="s">
        <v>1964</v>
      </c>
      <c r="B131" s="5" t="s">
        <v>2110</v>
      </c>
      <c r="C131" s="5"/>
      <c r="D131" s="5" t="s">
        <v>1966</v>
      </c>
      <c r="E131" s="12">
        <v>20000000</v>
      </c>
    </row>
    <row r="132" s="1" customFormat="1" ht="79" customHeight="1" spans="1:5">
      <c r="A132" s="5" t="s">
        <v>1967</v>
      </c>
      <c r="B132" s="13" t="s">
        <v>2111</v>
      </c>
      <c r="C132" s="13"/>
      <c r="D132" s="13"/>
      <c r="E132" s="13"/>
    </row>
    <row r="133" s="1" customFormat="1" ht="28" customHeight="1" spans="1:5">
      <c r="A133" s="5" t="s">
        <v>1969</v>
      </c>
      <c r="B133" s="13" t="s">
        <v>2112</v>
      </c>
      <c r="C133" s="13"/>
      <c r="D133" s="13"/>
      <c r="E133" s="13"/>
    </row>
    <row r="134" s="1" customFormat="1" ht="50" customHeight="1" spans="1:5">
      <c r="A134" s="5" t="s">
        <v>1971</v>
      </c>
      <c r="B134" s="13" t="s">
        <v>2113</v>
      </c>
      <c r="C134" s="13"/>
      <c r="D134" s="13"/>
      <c r="E134" s="13"/>
    </row>
    <row r="135" s="1" customFormat="1" ht="50" customHeight="1" spans="1:5">
      <c r="A135" s="5" t="s">
        <v>1973</v>
      </c>
      <c r="B135" s="13" t="s">
        <v>2114</v>
      </c>
      <c r="C135" s="13"/>
      <c r="D135" s="13"/>
      <c r="E135" s="13"/>
    </row>
    <row r="136" s="1" customFormat="1" ht="38" customHeight="1" spans="1:5">
      <c r="A136" s="5" t="s">
        <v>1975</v>
      </c>
      <c r="B136" s="13" t="s">
        <v>2115</v>
      </c>
      <c r="C136" s="13"/>
      <c r="D136" s="13"/>
      <c r="E136" s="13"/>
    </row>
    <row r="137" s="1" customFormat="1" ht="35" customHeight="1" spans="1:5">
      <c r="A137" s="5" t="s">
        <v>1977</v>
      </c>
      <c r="B137" s="13" t="s">
        <v>2116</v>
      </c>
      <c r="C137" s="13"/>
      <c r="D137" s="13"/>
      <c r="E137" s="13"/>
    </row>
    <row r="138" s="1" customFormat="1" ht="20" customHeight="1" spans="1:5">
      <c r="A138" s="5" t="s">
        <v>1979</v>
      </c>
      <c r="B138" s="5" t="s">
        <v>1980</v>
      </c>
      <c r="C138" s="5" t="s">
        <v>1981</v>
      </c>
      <c r="D138" s="5" t="s">
        <v>1982</v>
      </c>
      <c r="E138" s="5" t="s">
        <v>1983</v>
      </c>
    </row>
    <row r="139" s="1" customFormat="1" ht="20" customHeight="1" spans="1:5">
      <c r="A139" s="5"/>
      <c r="B139" s="14" t="s">
        <v>1984</v>
      </c>
      <c r="C139" s="14" t="s">
        <v>1985</v>
      </c>
      <c r="D139" s="12" t="s">
        <v>2117</v>
      </c>
      <c r="E139" s="14" t="s">
        <v>2118</v>
      </c>
    </row>
    <row r="140" s="1" customFormat="1" ht="20" customHeight="1" spans="1:5">
      <c r="A140" s="5"/>
      <c r="B140" s="14"/>
      <c r="C140" s="14" t="s">
        <v>1996</v>
      </c>
      <c r="D140" s="12" t="s">
        <v>2119</v>
      </c>
      <c r="E140" s="14" t="s">
        <v>2120</v>
      </c>
    </row>
    <row r="141" s="1" customFormat="1" ht="20" customHeight="1" spans="1:5">
      <c r="A141" s="5"/>
      <c r="B141" s="14"/>
      <c r="C141" s="14" t="s">
        <v>1998</v>
      </c>
      <c r="D141" s="12" t="s">
        <v>2121</v>
      </c>
      <c r="E141" s="14" t="s">
        <v>2122</v>
      </c>
    </row>
    <row r="142" s="1" customFormat="1" ht="20" customHeight="1" spans="1:5">
      <c r="A142" s="5"/>
      <c r="B142" s="14"/>
      <c r="C142" s="14" t="s">
        <v>2000</v>
      </c>
      <c r="D142" s="12" t="s">
        <v>2123</v>
      </c>
      <c r="E142" s="14" t="s">
        <v>2124</v>
      </c>
    </row>
    <row r="143" s="1" customFormat="1" ht="20" customHeight="1" spans="1:5">
      <c r="A143" s="5"/>
      <c r="B143" s="14" t="s">
        <v>2035</v>
      </c>
      <c r="C143" s="14" t="s">
        <v>2003</v>
      </c>
      <c r="D143" s="12" t="s">
        <v>2125</v>
      </c>
      <c r="E143" s="14" t="s">
        <v>2126</v>
      </c>
    </row>
    <row r="144" s="1" customFormat="1" ht="20" customHeight="1" spans="1:5">
      <c r="A144" s="5"/>
      <c r="B144" s="14" t="s">
        <v>2008</v>
      </c>
      <c r="C144" s="14" t="s">
        <v>2009</v>
      </c>
      <c r="D144" s="12" t="s">
        <v>2010</v>
      </c>
      <c r="E144" s="14" t="s">
        <v>2120</v>
      </c>
    </row>
  </sheetData>
  <mergeCells count="97">
    <mergeCell ref="A1:E1"/>
    <mergeCell ref="C2:D2"/>
    <mergeCell ref="C3:D3"/>
    <mergeCell ref="C4:D4"/>
    <mergeCell ref="C5:D5"/>
    <mergeCell ref="C6:D6"/>
    <mergeCell ref="C7:D7"/>
    <mergeCell ref="C8:D8"/>
    <mergeCell ref="A9:D9"/>
    <mergeCell ref="A11:E11"/>
    <mergeCell ref="A12:E12"/>
    <mergeCell ref="B13:E13"/>
    <mergeCell ref="B14:C14"/>
    <mergeCell ref="B15:C15"/>
    <mergeCell ref="B16:E16"/>
    <mergeCell ref="B17:E17"/>
    <mergeCell ref="B18:E18"/>
    <mergeCell ref="B19:E19"/>
    <mergeCell ref="B20:E20"/>
    <mergeCell ref="B21:E21"/>
    <mergeCell ref="A35:E35"/>
    <mergeCell ref="A36:E36"/>
    <mergeCell ref="B37:E37"/>
    <mergeCell ref="B38:C38"/>
    <mergeCell ref="B39:C39"/>
    <mergeCell ref="B40:E40"/>
    <mergeCell ref="B41:E41"/>
    <mergeCell ref="B42:E42"/>
    <mergeCell ref="B43:E43"/>
    <mergeCell ref="B44:E44"/>
    <mergeCell ref="B45:E45"/>
    <mergeCell ref="A63:E63"/>
    <mergeCell ref="A64:E64"/>
    <mergeCell ref="B65:E65"/>
    <mergeCell ref="B66:C66"/>
    <mergeCell ref="B67:C67"/>
    <mergeCell ref="B68:E68"/>
    <mergeCell ref="B69:E69"/>
    <mergeCell ref="B70:E70"/>
    <mergeCell ref="B71:E71"/>
    <mergeCell ref="B72:E72"/>
    <mergeCell ref="B73:E73"/>
    <mergeCell ref="A83:E83"/>
    <mergeCell ref="A84:E84"/>
    <mergeCell ref="B85:E85"/>
    <mergeCell ref="B86:C86"/>
    <mergeCell ref="B87:C87"/>
    <mergeCell ref="B88:E88"/>
    <mergeCell ref="B89:E89"/>
    <mergeCell ref="B90:E90"/>
    <mergeCell ref="B91:E91"/>
    <mergeCell ref="B92:E92"/>
    <mergeCell ref="B93:E93"/>
    <mergeCell ref="A107:E107"/>
    <mergeCell ref="A108:E108"/>
    <mergeCell ref="B109:E109"/>
    <mergeCell ref="B110:C110"/>
    <mergeCell ref="B111:C111"/>
    <mergeCell ref="B112:E112"/>
    <mergeCell ref="B113:E113"/>
    <mergeCell ref="B114:E114"/>
    <mergeCell ref="B115:E115"/>
    <mergeCell ref="B116:E116"/>
    <mergeCell ref="B117:E117"/>
    <mergeCell ref="A127:E127"/>
    <mergeCell ref="A128:E128"/>
    <mergeCell ref="B129:E129"/>
    <mergeCell ref="B130:C130"/>
    <mergeCell ref="B131:C131"/>
    <mergeCell ref="B132:E132"/>
    <mergeCell ref="B133:E133"/>
    <mergeCell ref="B134:E134"/>
    <mergeCell ref="B135:E135"/>
    <mergeCell ref="B136:E136"/>
    <mergeCell ref="B137:E137"/>
    <mergeCell ref="A22:A33"/>
    <mergeCell ref="A46:A61"/>
    <mergeCell ref="A74:A81"/>
    <mergeCell ref="A94:A105"/>
    <mergeCell ref="A118:A125"/>
    <mergeCell ref="A138:A144"/>
    <mergeCell ref="B23:B32"/>
    <mergeCell ref="B47:B56"/>
    <mergeCell ref="B57:B60"/>
    <mergeCell ref="B75:B78"/>
    <mergeCell ref="B79:B80"/>
    <mergeCell ref="B95:B103"/>
    <mergeCell ref="B119:B122"/>
    <mergeCell ref="B123:B124"/>
    <mergeCell ref="B139:B142"/>
    <mergeCell ref="C23:C27"/>
    <mergeCell ref="C31:C32"/>
    <mergeCell ref="C47:C53"/>
    <mergeCell ref="C57:C58"/>
    <mergeCell ref="C79:C80"/>
    <mergeCell ref="C95:C96"/>
    <mergeCell ref="C99:C103"/>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HX1599"/>
  <sheetViews>
    <sheetView zoomScale="115" zoomScaleNormal="115" workbookViewId="0">
      <pane xSplit="1" ySplit="4" topLeftCell="B906" activePane="bottomRight" state="frozen"/>
      <selection/>
      <selection pane="topRight"/>
      <selection pane="bottomLeft"/>
      <selection pane="bottomRight" activeCell="A931" sqref="A931"/>
    </sheetView>
  </sheetViews>
  <sheetFormatPr defaultColWidth="8" defaultRowHeight="14.25"/>
  <cols>
    <col min="1" max="1" width="39.625" style="205" customWidth="1"/>
    <col min="2" max="2" width="15.625" style="221" customWidth="1"/>
    <col min="3" max="3" width="12" style="222" customWidth="1"/>
    <col min="4" max="232" width="8" style="222"/>
    <col min="233" max="16384" width="8" style="220"/>
  </cols>
  <sheetData>
    <row r="2" s="218" customFormat="1" ht="36.95" customHeight="1" spans="1:4">
      <c r="A2" s="223" t="s">
        <v>32</v>
      </c>
      <c r="B2" s="223"/>
      <c r="C2" s="223"/>
      <c r="D2" s="219"/>
    </row>
    <row r="3" s="218" customFormat="1" ht="21.95" customHeight="1" spans="1:4">
      <c r="A3" s="224"/>
      <c r="B3" s="225"/>
      <c r="C3" s="98" t="s">
        <v>1</v>
      </c>
    </row>
    <row r="4" s="219" customFormat="1" ht="26.1" customHeight="1" spans="1:4">
      <c r="A4" s="226" t="s">
        <v>33</v>
      </c>
      <c r="B4" s="227" t="s">
        <v>3</v>
      </c>
      <c r="C4" s="228" t="s">
        <v>34</v>
      </c>
    </row>
    <row r="5" ht="14.65" customHeight="1" spans="1:4">
      <c r="A5" s="229" t="s">
        <v>35</v>
      </c>
      <c r="B5" s="230">
        <f>B6+B18+B27+B37+B48+B59+B70+B78+B87+B100+B109+B120+B132+B139+B147+B153+B160+B167+B174+B181+B188+B196+B202+B208+B215+B230+B232</f>
        <v>33222</v>
      </c>
      <c r="C5" s="231"/>
    </row>
    <row r="6" ht="14.65" customHeight="1" spans="1:4">
      <c r="A6" s="232" t="s">
        <v>36</v>
      </c>
      <c r="B6" s="230">
        <f>SUM(B7:B17)</f>
        <v>2059</v>
      </c>
      <c r="C6" s="231"/>
    </row>
    <row r="7" ht="14.65" customHeight="1" spans="1:4">
      <c r="A7" s="232" t="s">
        <v>37</v>
      </c>
      <c r="B7" s="230">
        <v>366</v>
      </c>
      <c r="C7" s="231"/>
    </row>
    <row r="8" ht="14.65" customHeight="1" spans="1:4">
      <c r="A8" s="232" t="s">
        <v>38</v>
      </c>
      <c r="B8" s="230"/>
      <c r="C8" s="231"/>
    </row>
    <row r="9" ht="14.65" customHeight="1" spans="1:4">
      <c r="A9" s="232" t="s">
        <v>39</v>
      </c>
      <c r="B9" s="230"/>
      <c r="C9" s="231"/>
    </row>
    <row r="10" ht="14.65" customHeight="1" spans="1:4">
      <c r="A10" s="232" t="s">
        <v>40</v>
      </c>
      <c r="B10" s="230">
        <v>77</v>
      </c>
      <c r="C10" s="231"/>
    </row>
    <row r="11" ht="14.65" customHeight="1" spans="1:4">
      <c r="A11" s="232" t="s">
        <v>41</v>
      </c>
      <c r="B11" s="230"/>
      <c r="C11" s="231"/>
    </row>
    <row r="12" ht="14.65" customHeight="1" spans="1:4">
      <c r="A12" s="232" t="s">
        <v>42</v>
      </c>
      <c r="B12" s="230"/>
      <c r="C12" s="231"/>
    </row>
    <row r="13" ht="14.65" customHeight="1" spans="1:4">
      <c r="A13" s="232" t="s">
        <v>43</v>
      </c>
      <c r="B13" s="230">
        <v>63</v>
      </c>
      <c r="C13" s="231"/>
    </row>
    <row r="14" ht="14.65" customHeight="1" spans="1:4">
      <c r="A14" s="232" t="s">
        <v>44</v>
      </c>
      <c r="B14" s="230">
        <v>304</v>
      </c>
      <c r="C14" s="231"/>
    </row>
    <row r="15" ht="14.65" customHeight="1" spans="1:4">
      <c r="A15" s="232" t="s">
        <v>45</v>
      </c>
      <c r="B15" s="230"/>
      <c r="C15" s="231"/>
    </row>
    <row r="16" ht="14.65" customHeight="1" spans="1:4">
      <c r="A16" s="232" t="s">
        <v>46</v>
      </c>
      <c r="B16" s="230">
        <v>1161</v>
      </c>
      <c r="C16" s="231"/>
    </row>
    <row r="17" ht="14.65" customHeight="1" spans="1:3">
      <c r="A17" s="232" t="s">
        <v>47</v>
      </c>
      <c r="B17" s="230">
        <v>88</v>
      </c>
      <c r="C17" s="231"/>
    </row>
    <row r="18" ht="14.65" customHeight="1" spans="1:3">
      <c r="A18" s="232" t="s">
        <v>48</v>
      </c>
      <c r="B18" s="230">
        <f>SUM(B19:B26)</f>
        <v>551</v>
      </c>
      <c r="C18" s="231"/>
    </row>
    <row r="19" ht="14.65" customHeight="1" spans="1:3">
      <c r="A19" s="232" t="s">
        <v>37</v>
      </c>
      <c r="B19" s="230">
        <v>198</v>
      </c>
      <c r="C19" s="231"/>
    </row>
    <row r="20" ht="14.65" customHeight="1" spans="1:3">
      <c r="A20" s="232" t="s">
        <v>38</v>
      </c>
      <c r="B20" s="230"/>
      <c r="C20" s="231"/>
    </row>
    <row r="21" ht="14.65" customHeight="1" spans="1:3">
      <c r="A21" s="232" t="s">
        <v>39</v>
      </c>
      <c r="B21" s="230"/>
      <c r="C21" s="231"/>
    </row>
    <row r="22" ht="14.65" customHeight="1" spans="1:3">
      <c r="A22" s="232" t="s">
        <v>49</v>
      </c>
      <c r="B22" s="230">
        <v>70</v>
      </c>
      <c r="C22" s="231"/>
    </row>
    <row r="23" ht="14.65" customHeight="1" spans="1:3">
      <c r="A23" s="232" t="s">
        <v>50</v>
      </c>
      <c r="B23" s="230">
        <v>9</v>
      </c>
      <c r="C23" s="231"/>
    </row>
    <row r="24" ht="14.65" customHeight="1" spans="1:3">
      <c r="A24" s="232" t="s">
        <v>51</v>
      </c>
      <c r="B24" s="230">
        <v>223</v>
      </c>
      <c r="C24" s="231"/>
    </row>
    <row r="25" ht="14.65" customHeight="1" spans="1:3">
      <c r="A25" s="232" t="s">
        <v>46</v>
      </c>
      <c r="B25" s="230">
        <v>49</v>
      </c>
      <c r="C25" s="231"/>
    </row>
    <row r="26" ht="14.65" customHeight="1" spans="1:3">
      <c r="A26" s="232" t="s">
        <v>52</v>
      </c>
      <c r="B26" s="230">
        <v>2</v>
      </c>
      <c r="C26" s="231"/>
    </row>
    <row r="27" ht="14.65" customHeight="1" spans="1:3">
      <c r="A27" s="232" t="s">
        <v>53</v>
      </c>
      <c r="B27" s="230">
        <f>SUM(B28:B36)</f>
        <v>15778</v>
      </c>
      <c r="C27" s="231"/>
    </row>
    <row r="28" ht="14.65" customHeight="1" spans="1:3">
      <c r="A28" s="232" t="s">
        <v>37</v>
      </c>
      <c r="B28" s="230">
        <v>4564</v>
      </c>
      <c r="C28" s="231"/>
    </row>
    <row r="29" ht="14.65" customHeight="1" spans="1:3">
      <c r="A29" s="232" t="s">
        <v>38</v>
      </c>
      <c r="B29" s="230">
        <v>1186</v>
      </c>
      <c r="C29" s="231"/>
    </row>
    <row r="30" ht="14.65" customHeight="1" spans="1:3">
      <c r="A30" s="232" t="s">
        <v>39</v>
      </c>
      <c r="B30" s="230">
        <v>2002</v>
      </c>
      <c r="C30" s="231"/>
    </row>
    <row r="31" ht="14.65" customHeight="1" spans="1:3">
      <c r="A31" s="232" t="s">
        <v>54</v>
      </c>
      <c r="B31" s="230"/>
      <c r="C31" s="231"/>
    </row>
    <row r="32" ht="14.65" customHeight="1" spans="1:3">
      <c r="A32" s="232" t="s">
        <v>55</v>
      </c>
      <c r="B32" s="230"/>
      <c r="C32" s="231"/>
    </row>
    <row r="33" ht="14.65" customHeight="1" spans="1:232">
      <c r="A33" s="232" t="s">
        <v>56</v>
      </c>
      <c r="B33" s="230"/>
      <c r="C33" s="231"/>
    </row>
    <row r="34" ht="14.65" customHeight="1" spans="1:232">
      <c r="A34" s="232" t="s">
        <v>57</v>
      </c>
      <c r="B34" s="230"/>
      <c r="C34" s="231"/>
    </row>
    <row r="35" ht="14.65" customHeight="1" spans="1:232">
      <c r="A35" s="232" t="s">
        <v>46</v>
      </c>
      <c r="B35" s="230">
        <v>6133</v>
      </c>
      <c r="C35" s="231"/>
    </row>
    <row r="36" ht="14.65" customHeight="1" spans="1:232">
      <c r="A36" s="232" t="s">
        <v>58</v>
      </c>
      <c r="B36" s="230">
        <v>1893</v>
      </c>
      <c r="C36" s="231"/>
    </row>
    <row r="37" ht="14.65" customHeight="1" spans="1:232">
      <c r="A37" s="232" t="s">
        <v>59</v>
      </c>
      <c r="B37" s="230">
        <f>SUM(B38:B47)</f>
        <v>939</v>
      </c>
      <c r="C37" s="231"/>
    </row>
    <row r="38" ht="14.65" customHeight="1" spans="1:232">
      <c r="A38" s="232" t="s">
        <v>37</v>
      </c>
      <c r="B38" s="230">
        <v>238</v>
      </c>
      <c r="C38" s="231"/>
    </row>
    <row r="39" ht="14.65" customHeight="1" spans="1:232">
      <c r="A39" s="232" t="s">
        <v>38</v>
      </c>
      <c r="B39" s="230">
        <v>161</v>
      </c>
      <c r="C39" s="231"/>
    </row>
    <row r="40" ht="14.65" customHeight="1" spans="1:232">
      <c r="A40" s="232" t="s">
        <v>39</v>
      </c>
      <c r="B40" s="230"/>
      <c r="C40" s="231"/>
    </row>
    <row r="41" ht="14.65" customHeight="1" spans="1:232">
      <c r="A41" s="232" t="s">
        <v>60</v>
      </c>
      <c r="B41" s="230"/>
      <c r="C41" s="231"/>
    </row>
    <row r="42" ht="14.65" customHeight="1" spans="1:232">
      <c r="A42" s="232" t="s">
        <v>61</v>
      </c>
      <c r="B42" s="230"/>
      <c r="C42" s="231"/>
    </row>
    <row r="43" ht="14.65" customHeight="1" spans="1:232">
      <c r="A43" s="232" t="s">
        <v>62</v>
      </c>
      <c r="B43" s="230">
        <v>250</v>
      </c>
      <c r="C43" s="231"/>
    </row>
    <row r="44" ht="14.65" customHeight="1" spans="1:232">
      <c r="A44" s="232" t="s">
        <v>63</v>
      </c>
      <c r="B44" s="230"/>
      <c r="C44" s="231"/>
    </row>
    <row r="45" ht="14.65" customHeight="1" spans="1:232">
      <c r="A45" s="232" t="s">
        <v>64</v>
      </c>
      <c r="B45" s="230"/>
      <c r="C45" s="231"/>
    </row>
    <row r="46" ht="14.65" customHeight="1" spans="1:232">
      <c r="A46" s="232" t="s">
        <v>46</v>
      </c>
      <c r="B46" s="230">
        <v>202</v>
      </c>
      <c r="C46" s="231"/>
    </row>
    <row r="47" ht="14.65" customHeight="1" spans="1:232">
      <c r="A47" s="232" t="s">
        <v>65</v>
      </c>
      <c r="B47" s="230">
        <v>88</v>
      </c>
      <c r="C47" s="231"/>
    </row>
    <row r="48" s="220" customFormat="1" ht="14.65" customHeight="1" spans="1:232">
      <c r="A48" s="233" t="s">
        <v>66</v>
      </c>
      <c r="B48" s="234">
        <f>SUM(B49:B58)</f>
        <v>1096</v>
      </c>
      <c r="C48" s="231"/>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c r="HJ48" s="222"/>
      <c r="HK48" s="222"/>
      <c r="HL48" s="222"/>
      <c r="HM48" s="222"/>
      <c r="HN48" s="222"/>
      <c r="HO48" s="222"/>
      <c r="HP48" s="222"/>
      <c r="HQ48" s="222"/>
      <c r="HR48" s="222"/>
      <c r="HS48" s="222"/>
      <c r="HT48" s="222"/>
      <c r="HU48" s="222"/>
      <c r="HV48" s="222"/>
      <c r="HW48" s="222"/>
      <c r="HX48" s="222"/>
    </row>
    <row r="49" ht="14.65" customHeight="1" spans="1:3">
      <c r="A49" s="232" t="s">
        <v>37</v>
      </c>
      <c r="B49" s="230">
        <v>119</v>
      </c>
      <c r="C49" s="231"/>
    </row>
    <row r="50" ht="14.65" customHeight="1" spans="1:3">
      <c r="A50" s="232" t="s">
        <v>38</v>
      </c>
      <c r="B50" s="230"/>
      <c r="C50" s="231"/>
    </row>
    <row r="51" ht="14.65" customHeight="1" spans="1:3">
      <c r="A51" s="232" t="s">
        <v>39</v>
      </c>
      <c r="B51" s="230"/>
      <c r="C51" s="231"/>
    </row>
    <row r="52" ht="14.65" customHeight="1" spans="1:3">
      <c r="A52" s="232" t="s">
        <v>67</v>
      </c>
      <c r="B52" s="230"/>
      <c r="C52" s="231"/>
    </row>
    <row r="53" ht="14.65" customHeight="1" spans="1:3">
      <c r="A53" s="232" t="s">
        <v>68</v>
      </c>
      <c r="B53" s="230">
        <v>416</v>
      </c>
      <c r="C53" s="231"/>
    </row>
    <row r="54" ht="14.65" customHeight="1" spans="1:3">
      <c r="A54" s="232" t="s">
        <v>69</v>
      </c>
      <c r="B54" s="230"/>
      <c r="C54" s="231"/>
    </row>
    <row r="55" ht="14.65" customHeight="1" spans="1:3">
      <c r="A55" s="232" t="s">
        <v>70</v>
      </c>
      <c r="B55" s="230">
        <v>168</v>
      </c>
      <c r="C55" s="231"/>
    </row>
    <row r="56" ht="14.65" customHeight="1" spans="1:3">
      <c r="A56" s="232" t="s">
        <v>71</v>
      </c>
      <c r="B56" s="230">
        <v>1</v>
      </c>
      <c r="C56" s="231"/>
    </row>
    <row r="57" ht="14.65" customHeight="1" spans="1:3">
      <c r="A57" s="232" t="s">
        <v>46</v>
      </c>
      <c r="B57" s="230">
        <v>390</v>
      </c>
      <c r="C57" s="231"/>
    </row>
    <row r="58" ht="14.65" customHeight="1" spans="1:3">
      <c r="A58" s="232" t="s">
        <v>72</v>
      </c>
      <c r="B58" s="230">
        <v>2</v>
      </c>
      <c r="C58" s="231"/>
    </row>
    <row r="59" ht="14.65" customHeight="1" spans="1:3">
      <c r="A59" s="232" t="s">
        <v>73</v>
      </c>
      <c r="B59" s="230">
        <f>SUM(B60:B69)</f>
        <v>1959</v>
      </c>
      <c r="C59" s="231"/>
    </row>
    <row r="60" ht="14.65" customHeight="1" spans="1:3">
      <c r="A60" s="232" t="s">
        <v>37</v>
      </c>
      <c r="B60" s="230">
        <v>233</v>
      </c>
      <c r="C60" s="231"/>
    </row>
    <row r="61" ht="14.65" customHeight="1" spans="1:3">
      <c r="A61" s="232" t="s">
        <v>38</v>
      </c>
      <c r="B61" s="230">
        <v>167</v>
      </c>
      <c r="C61" s="231"/>
    </row>
    <row r="62" ht="14.65" customHeight="1" spans="1:3">
      <c r="A62" s="232" t="s">
        <v>39</v>
      </c>
      <c r="B62" s="230"/>
      <c r="C62" s="231"/>
    </row>
    <row r="63" ht="14.65" customHeight="1" spans="1:3">
      <c r="A63" s="232" t="s">
        <v>74</v>
      </c>
      <c r="B63" s="230"/>
      <c r="C63" s="231"/>
    </row>
    <row r="64" ht="14.65" customHeight="1" spans="1:3">
      <c r="A64" s="232" t="s">
        <v>75</v>
      </c>
      <c r="B64" s="230">
        <v>80</v>
      </c>
      <c r="C64" s="231"/>
    </row>
    <row r="65" ht="14.65" customHeight="1" spans="1:3">
      <c r="A65" s="232" t="s">
        <v>76</v>
      </c>
      <c r="B65" s="230"/>
      <c r="C65" s="231"/>
    </row>
    <row r="66" ht="14.65" customHeight="1" spans="1:3">
      <c r="A66" s="232" t="s">
        <v>77</v>
      </c>
      <c r="B66" s="230">
        <v>142</v>
      </c>
      <c r="C66" s="231"/>
    </row>
    <row r="67" ht="14.65" customHeight="1" spans="1:3">
      <c r="A67" s="232" t="s">
        <v>78</v>
      </c>
      <c r="B67" s="230">
        <v>1038</v>
      </c>
      <c r="C67" s="231"/>
    </row>
    <row r="68" ht="14.65" customHeight="1" spans="1:3">
      <c r="A68" s="232" t="s">
        <v>46</v>
      </c>
      <c r="B68" s="230">
        <v>269</v>
      </c>
      <c r="C68" s="231"/>
    </row>
    <row r="69" ht="14.65" customHeight="1" spans="1:3">
      <c r="A69" s="232" t="s">
        <v>79</v>
      </c>
      <c r="B69" s="230">
        <v>30</v>
      </c>
      <c r="C69" s="231"/>
    </row>
    <row r="70" ht="14.65" customHeight="1" spans="1:3">
      <c r="A70" s="232" t="s">
        <v>80</v>
      </c>
      <c r="B70" s="230">
        <f>SUM(B71:B77)</f>
        <v>1150</v>
      </c>
      <c r="C70" s="231"/>
    </row>
    <row r="71" ht="14.65" customHeight="1" spans="1:3">
      <c r="A71" s="232" t="s">
        <v>37</v>
      </c>
      <c r="B71" s="230">
        <v>1050</v>
      </c>
      <c r="C71" s="231"/>
    </row>
    <row r="72" ht="14.65" customHeight="1" spans="1:3">
      <c r="A72" s="232" t="s">
        <v>38</v>
      </c>
      <c r="B72" s="230"/>
      <c r="C72" s="231"/>
    </row>
    <row r="73" ht="14.65" customHeight="1" spans="1:3">
      <c r="A73" s="232" t="s">
        <v>39</v>
      </c>
      <c r="B73" s="230"/>
      <c r="C73" s="231"/>
    </row>
    <row r="74" ht="14.65" customHeight="1" spans="1:3">
      <c r="A74" s="232" t="s">
        <v>77</v>
      </c>
      <c r="B74" s="230"/>
      <c r="C74" s="231"/>
    </row>
    <row r="75" ht="14.65" customHeight="1" spans="1:3">
      <c r="A75" s="232" t="s">
        <v>81</v>
      </c>
      <c r="B75" s="230"/>
      <c r="C75" s="231"/>
    </row>
    <row r="76" ht="14.65" customHeight="1" spans="1:3">
      <c r="A76" s="232" t="s">
        <v>46</v>
      </c>
      <c r="B76" s="230"/>
      <c r="C76" s="231"/>
    </row>
    <row r="77" ht="14.65" customHeight="1" spans="1:3">
      <c r="A77" s="232" t="s">
        <v>82</v>
      </c>
      <c r="B77" s="230">
        <v>100</v>
      </c>
      <c r="C77" s="231"/>
    </row>
    <row r="78" ht="14.65" customHeight="1" spans="1:3">
      <c r="A78" s="232" t="s">
        <v>83</v>
      </c>
      <c r="B78" s="230">
        <f>SUM(B79:B85)</f>
        <v>370</v>
      </c>
      <c r="C78" s="231"/>
    </row>
    <row r="79" ht="14.65" customHeight="1" spans="1:3">
      <c r="A79" s="232" t="s">
        <v>37</v>
      </c>
      <c r="B79" s="230">
        <v>109</v>
      </c>
      <c r="C79" s="231"/>
    </row>
    <row r="80" ht="14.65" customHeight="1" spans="1:3">
      <c r="A80" s="232" t="s">
        <v>38</v>
      </c>
      <c r="B80" s="230"/>
      <c r="C80" s="231"/>
    </row>
    <row r="81" ht="14.65" customHeight="1" spans="1:3">
      <c r="A81" s="232" t="s">
        <v>39</v>
      </c>
      <c r="B81" s="230"/>
      <c r="C81" s="231"/>
    </row>
    <row r="82" ht="14.65" customHeight="1" spans="1:3">
      <c r="A82" s="232" t="s">
        <v>84</v>
      </c>
      <c r="B82" s="230">
        <v>140</v>
      </c>
      <c r="C82" s="231"/>
    </row>
    <row r="83" ht="14.65" customHeight="1" spans="1:3">
      <c r="A83" s="232" t="s">
        <v>85</v>
      </c>
      <c r="B83" s="230"/>
      <c r="C83" s="231"/>
    </row>
    <row r="84" ht="14.65" customHeight="1" spans="1:3">
      <c r="A84" s="232" t="s">
        <v>77</v>
      </c>
      <c r="B84" s="230"/>
      <c r="C84" s="231"/>
    </row>
    <row r="85" ht="14.65" customHeight="1" spans="1:3">
      <c r="A85" s="232" t="s">
        <v>46</v>
      </c>
      <c r="B85" s="230">
        <v>121</v>
      </c>
      <c r="C85" s="231"/>
    </row>
    <row r="86" ht="14.65" customHeight="1" spans="1:3">
      <c r="A86" s="232" t="s">
        <v>86</v>
      </c>
      <c r="B86" s="230"/>
      <c r="C86" s="231"/>
    </row>
    <row r="87" ht="14.65" customHeight="1" spans="1:3">
      <c r="A87" s="232" t="s">
        <v>87</v>
      </c>
      <c r="B87" s="230"/>
      <c r="C87" s="231"/>
    </row>
    <row r="88" ht="14.65" customHeight="1" spans="1:3">
      <c r="A88" s="232" t="s">
        <v>37</v>
      </c>
      <c r="B88" s="230"/>
      <c r="C88" s="231"/>
    </row>
    <row r="89" ht="14.65" customHeight="1" spans="1:3">
      <c r="A89" s="232" t="s">
        <v>38</v>
      </c>
      <c r="B89" s="230"/>
      <c r="C89" s="231"/>
    </row>
    <row r="90" ht="14.65" customHeight="1" spans="1:3">
      <c r="A90" s="232" t="s">
        <v>39</v>
      </c>
      <c r="B90" s="230"/>
      <c r="C90" s="231"/>
    </row>
    <row r="91" ht="14.65" customHeight="1" spans="1:3">
      <c r="A91" s="232" t="s">
        <v>88</v>
      </c>
      <c r="B91" s="230"/>
      <c r="C91" s="231"/>
    </row>
    <row r="92" ht="14.65" customHeight="1" spans="1:3">
      <c r="A92" s="232" t="s">
        <v>89</v>
      </c>
      <c r="B92" s="230"/>
      <c r="C92" s="231"/>
    </row>
    <row r="93" ht="14.65" customHeight="1" spans="1:3">
      <c r="A93" s="232" t="s">
        <v>77</v>
      </c>
      <c r="B93" s="230"/>
      <c r="C93" s="231"/>
    </row>
    <row r="94" ht="14.65" customHeight="1" spans="1:3">
      <c r="A94" s="232" t="s">
        <v>90</v>
      </c>
      <c r="B94" s="230"/>
      <c r="C94" s="231"/>
    </row>
    <row r="95" ht="14.65" customHeight="1" spans="1:3">
      <c r="A95" s="232" t="s">
        <v>91</v>
      </c>
      <c r="B95" s="230"/>
      <c r="C95" s="231"/>
    </row>
    <row r="96" ht="14.65" customHeight="1" spans="1:3">
      <c r="A96" s="232" t="s">
        <v>92</v>
      </c>
      <c r="B96" s="230"/>
      <c r="C96" s="231"/>
    </row>
    <row r="97" ht="14.65" customHeight="1" spans="1:3">
      <c r="A97" s="232" t="s">
        <v>93</v>
      </c>
      <c r="B97" s="230"/>
      <c r="C97" s="231"/>
    </row>
    <row r="98" ht="14.65" customHeight="1" spans="1:3">
      <c r="A98" s="232" t="s">
        <v>46</v>
      </c>
      <c r="B98" s="230"/>
      <c r="C98" s="231"/>
    </row>
    <row r="99" ht="14.65" customHeight="1" spans="1:3">
      <c r="A99" s="232" t="s">
        <v>94</v>
      </c>
      <c r="B99" s="230"/>
      <c r="C99" s="231"/>
    </row>
    <row r="100" ht="14.65" customHeight="1" spans="1:3">
      <c r="A100" s="232" t="s">
        <v>95</v>
      </c>
      <c r="B100" s="230">
        <f>SUM(B101:B108)</f>
        <v>1930</v>
      </c>
      <c r="C100" s="231"/>
    </row>
    <row r="101" ht="14.65" customHeight="1" spans="1:3">
      <c r="A101" s="232" t="s">
        <v>37</v>
      </c>
      <c r="B101" s="230">
        <v>1208</v>
      </c>
      <c r="C101" s="231"/>
    </row>
    <row r="102" ht="14.65" customHeight="1" spans="1:3">
      <c r="A102" s="232" t="s">
        <v>38</v>
      </c>
      <c r="B102" s="230">
        <v>175</v>
      </c>
      <c r="C102" s="231"/>
    </row>
    <row r="103" ht="14.65" customHeight="1" spans="1:3">
      <c r="A103" s="232" t="s">
        <v>39</v>
      </c>
      <c r="B103" s="230"/>
      <c r="C103" s="231"/>
    </row>
    <row r="104" ht="14.65" customHeight="1" spans="1:3">
      <c r="A104" s="232" t="s">
        <v>96</v>
      </c>
      <c r="B104" s="230"/>
      <c r="C104" s="231"/>
    </row>
    <row r="105" ht="14.65" customHeight="1" spans="1:3">
      <c r="A105" s="232" t="s">
        <v>97</v>
      </c>
      <c r="B105" s="230"/>
      <c r="C105" s="231"/>
    </row>
    <row r="106" ht="14.65" customHeight="1" spans="1:3">
      <c r="A106" s="232" t="s">
        <v>98</v>
      </c>
      <c r="B106" s="230">
        <v>72</v>
      </c>
      <c r="C106" s="231"/>
    </row>
    <row r="107" ht="14.65" customHeight="1" spans="1:3">
      <c r="A107" s="232" t="s">
        <v>46</v>
      </c>
      <c r="B107" s="230">
        <v>348</v>
      </c>
      <c r="C107" s="231"/>
    </row>
    <row r="108" ht="14.65" customHeight="1" spans="1:3">
      <c r="A108" s="232" t="s">
        <v>99</v>
      </c>
      <c r="B108" s="230">
        <v>127</v>
      </c>
      <c r="C108" s="231"/>
    </row>
    <row r="109" ht="14.65" customHeight="1" spans="1:3">
      <c r="A109" s="232" t="s">
        <v>100</v>
      </c>
      <c r="B109" s="230">
        <f>SUM(B110:B119)</f>
        <v>728</v>
      </c>
      <c r="C109" s="231"/>
    </row>
    <row r="110" ht="14.65" customHeight="1" spans="1:3">
      <c r="A110" s="232" t="s">
        <v>37</v>
      </c>
      <c r="B110" s="230">
        <v>170</v>
      </c>
      <c r="C110" s="231"/>
    </row>
    <row r="111" ht="14.65" customHeight="1" spans="1:3">
      <c r="A111" s="232" t="s">
        <v>38</v>
      </c>
      <c r="B111" s="230"/>
      <c r="C111" s="231"/>
    </row>
    <row r="112" ht="14.65" customHeight="1" spans="1:3">
      <c r="A112" s="232" t="s">
        <v>39</v>
      </c>
      <c r="B112" s="230"/>
      <c r="C112" s="231"/>
    </row>
    <row r="113" ht="14.65" customHeight="1" spans="1:3">
      <c r="A113" s="232" t="s">
        <v>101</v>
      </c>
      <c r="B113" s="230">
        <v>81</v>
      </c>
      <c r="C113" s="231"/>
    </row>
    <row r="114" ht="14.65" customHeight="1" spans="1:3">
      <c r="A114" s="232" t="s">
        <v>102</v>
      </c>
      <c r="B114" s="230"/>
      <c r="C114" s="231"/>
    </row>
    <row r="115" ht="14.65" customHeight="1" spans="1:3">
      <c r="A115" s="232" t="s">
        <v>103</v>
      </c>
      <c r="B115" s="230"/>
      <c r="C115" s="231"/>
    </row>
    <row r="116" ht="14.65" customHeight="1" spans="1:3">
      <c r="A116" s="232" t="s">
        <v>104</v>
      </c>
      <c r="B116" s="230"/>
      <c r="C116" s="231"/>
    </row>
    <row r="117" ht="14.65" customHeight="1" spans="1:3">
      <c r="A117" s="232" t="s">
        <v>105</v>
      </c>
      <c r="B117" s="230">
        <v>56</v>
      </c>
      <c r="C117" s="231"/>
    </row>
    <row r="118" ht="14.65" customHeight="1" spans="1:3">
      <c r="A118" s="232" t="s">
        <v>46</v>
      </c>
      <c r="B118" s="230">
        <v>294</v>
      </c>
      <c r="C118" s="231"/>
    </row>
    <row r="119" ht="14.65" customHeight="1" spans="1:3">
      <c r="A119" s="232" t="s">
        <v>106</v>
      </c>
      <c r="B119" s="230">
        <v>127</v>
      </c>
      <c r="C119" s="231"/>
    </row>
    <row r="120" ht="14.65" customHeight="1" spans="1:3">
      <c r="A120" s="232" t="s">
        <v>107</v>
      </c>
      <c r="B120" s="230"/>
      <c r="C120" s="231"/>
    </row>
    <row r="121" ht="14.65" customHeight="1" spans="1:3">
      <c r="A121" s="232" t="s">
        <v>37</v>
      </c>
      <c r="B121" s="230"/>
      <c r="C121" s="231"/>
    </row>
    <row r="122" ht="14.65" customHeight="1" spans="1:3">
      <c r="A122" s="232" t="s">
        <v>38</v>
      </c>
      <c r="B122" s="230"/>
      <c r="C122" s="231"/>
    </row>
    <row r="123" ht="14.65" customHeight="1" spans="1:3">
      <c r="A123" s="232" t="s">
        <v>39</v>
      </c>
      <c r="B123" s="230"/>
      <c r="C123" s="231"/>
    </row>
    <row r="124" ht="14.65" customHeight="1" spans="1:3">
      <c r="A124" s="232" t="s">
        <v>108</v>
      </c>
      <c r="B124" s="230"/>
      <c r="C124" s="231"/>
    </row>
    <row r="125" ht="14.65" customHeight="1" spans="1:3">
      <c r="A125" s="232" t="s">
        <v>109</v>
      </c>
      <c r="B125" s="230"/>
      <c r="C125" s="231"/>
    </row>
    <row r="126" ht="14.65" customHeight="1" spans="1:3">
      <c r="A126" s="232" t="s">
        <v>110</v>
      </c>
      <c r="B126" s="230"/>
      <c r="C126" s="231"/>
    </row>
    <row r="127" ht="14.65" customHeight="1" spans="1:3">
      <c r="A127" s="232" t="s">
        <v>111</v>
      </c>
      <c r="B127" s="230"/>
      <c r="C127" s="231"/>
    </row>
    <row r="128" ht="14.65" customHeight="1" spans="1:3">
      <c r="A128" s="232" t="s">
        <v>112</v>
      </c>
      <c r="B128" s="230"/>
      <c r="C128" s="231"/>
    </row>
    <row r="129" ht="14.65" customHeight="1" spans="1:3">
      <c r="A129" s="232" t="s">
        <v>113</v>
      </c>
      <c r="B129" s="230"/>
      <c r="C129" s="231"/>
    </row>
    <row r="130" ht="14.65" customHeight="1" spans="1:3">
      <c r="A130" s="232" t="s">
        <v>46</v>
      </c>
      <c r="B130" s="230"/>
      <c r="C130" s="231"/>
    </row>
    <row r="131" ht="14.65" customHeight="1" spans="1:3">
      <c r="A131" s="232" t="s">
        <v>114</v>
      </c>
      <c r="B131" s="230"/>
      <c r="C131" s="231"/>
    </row>
    <row r="132" ht="14.65" customHeight="1" spans="1:3">
      <c r="A132" s="232" t="s">
        <v>115</v>
      </c>
      <c r="B132" s="230"/>
      <c r="C132" s="231"/>
    </row>
    <row r="133" ht="14.65" customHeight="1" spans="1:3">
      <c r="A133" s="232" t="s">
        <v>37</v>
      </c>
      <c r="B133" s="230"/>
      <c r="C133" s="231"/>
    </row>
    <row r="134" ht="14.65" customHeight="1" spans="1:3">
      <c r="A134" s="232" t="s">
        <v>38</v>
      </c>
      <c r="B134" s="230"/>
      <c r="C134" s="231"/>
    </row>
    <row r="135" ht="14.65" customHeight="1" spans="1:3">
      <c r="A135" s="232" t="s">
        <v>39</v>
      </c>
      <c r="B135" s="230"/>
      <c r="C135" s="231"/>
    </row>
    <row r="136" ht="14.65" customHeight="1" spans="1:3">
      <c r="A136" s="232" t="s">
        <v>116</v>
      </c>
      <c r="B136" s="230"/>
      <c r="C136" s="231"/>
    </row>
    <row r="137" ht="14.65" customHeight="1" spans="1:3">
      <c r="A137" s="232" t="s">
        <v>46</v>
      </c>
      <c r="B137" s="230"/>
      <c r="C137" s="231"/>
    </row>
    <row r="138" ht="14.65" customHeight="1" spans="1:3">
      <c r="A138" s="232" t="s">
        <v>117</v>
      </c>
      <c r="B138" s="230"/>
      <c r="C138" s="231"/>
    </row>
    <row r="139" ht="14.65" customHeight="1" spans="1:3">
      <c r="A139" s="232" t="s">
        <v>118</v>
      </c>
      <c r="B139" s="230">
        <f>SUM(B140:B146)</f>
        <v>66</v>
      </c>
      <c r="C139" s="231"/>
    </row>
    <row r="140" ht="14.65" customHeight="1" spans="1:3">
      <c r="A140" s="232" t="s">
        <v>37</v>
      </c>
      <c r="B140" s="230">
        <v>48</v>
      </c>
      <c r="C140" s="231"/>
    </row>
    <row r="141" ht="14.65" customHeight="1" spans="1:3">
      <c r="A141" s="232" t="s">
        <v>38</v>
      </c>
      <c r="B141" s="230"/>
      <c r="C141" s="231"/>
    </row>
    <row r="142" ht="14.65" customHeight="1" spans="1:3">
      <c r="A142" s="232" t="s">
        <v>39</v>
      </c>
      <c r="B142" s="230"/>
      <c r="C142" s="231"/>
    </row>
    <row r="143" ht="14.65" customHeight="1" spans="1:3">
      <c r="A143" s="232" t="s">
        <v>119</v>
      </c>
      <c r="B143" s="230"/>
      <c r="C143" s="231"/>
    </row>
    <row r="144" ht="14.65" customHeight="1" spans="1:3">
      <c r="A144" s="232" t="s">
        <v>120</v>
      </c>
      <c r="B144" s="230"/>
      <c r="C144" s="231"/>
    </row>
    <row r="145" ht="14.65" customHeight="1" spans="1:3">
      <c r="A145" s="232" t="s">
        <v>46</v>
      </c>
      <c r="B145" s="230"/>
      <c r="C145" s="231"/>
    </row>
    <row r="146" ht="14.65" customHeight="1" spans="1:3">
      <c r="A146" s="232" t="s">
        <v>121</v>
      </c>
      <c r="B146" s="230">
        <v>18</v>
      </c>
      <c r="C146" s="231"/>
    </row>
    <row r="147" ht="14.65" customHeight="1" spans="1:3">
      <c r="A147" s="232" t="s">
        <v>122</v>
      </c>
      <c r="B147" s="230">
        <f>SUM(B148:B152)</f>
        <v>301</v>
      </c>
      <c r="C147" s="231"/>
    </row>
    <row r="148" ht="14.65" customHeight="1" spans="1:3">
      <c r="A148" s="232" t="s">
        <v>37</v>
      </c>
      <c r="B148" s="230">
        <v>60</v>
      </c>
      <c r="C148" s="231"/>
    </row>
    <row r="149" ht="14.65" customHeight="1" spans="1:3">
      <c r="A149" s="232" t="s">
        <v>38</v>
      </c>
      <c r="B149" s="230">
        <v>241</v>
      </c>
      <c r="C149" s="231"/>
    </row>
    <row r="150" ht="14.65" customHeight="1" spans="1:3">
      <c r="A150" s="232" t="s">
        <v>39</v>
      </c>
      <c r="B150" s="230"/>
      <c r="C150" s="231"/>
    </row>
    <row r="151" ht="14.65" customHeight="1" spans="1:3">
      <c r="A151" s="232" t="s">
        <v>123</v>
      </c>
      <c r="B151" s="230"/>
      <c r="C151" s="231"/>
    </row>
    <row r="152" ht="14.65" customHeight="1" spans="1:3">
      <c r="A152" s="232" t="s">
        <v>124</v>
      </c>
      <c r="B152" s="230"/>
      <c r="C152" s="231"/>
    </row>
    <row r="153" ht="14.65" customHeight="1" spans="1:3">
      <c r="A153" s="232" t="s">
        <v>125</v>
      </c>
      <c r="B153" s="230">
        <f>SUM(B154:B159)</f>
        <v>96</v>
      </c>
      <c r="C153" s="231"/>
    </row>
    <row r="154" ht="14.65" customHeight="1" spans="1:3">
      <c r="A154" s="232" t="s">
        <v>37</v>
      </c>
      <c r="B154" s="230">
        <v>75</v>
      </c>
      <c r="C154" s="231"/>
    </row>
    <row r="155" ht="14.65" customHeight="1" spans="1:3">
      <c r="A155" s="232" t="s">
        <v>38</v>
      </c>
      <c r="B155" s="230">
        <v>21</v>
      </c>
      <c r="C155" s="231"/>
    </row>
    <row r="156" ht="14.65" customHeight="1" spans="1:3">
      <c r="A156" s="232" t="s">
        <v>39</v>
      </c>
      <c r="B156" s="230"/>
      <c r="C156" s="231"/>
    </row>
    <row r="157" ht="14.65" customHeight="1" spans="1:3">
      <c r="A157" s="232" t="s">
        <v>51</v>
      </c>
      <c r="B157" s="230"/>
      <c r="C157" s="231"/>
    </row>
    <row r="158" ht="14.65" customHeight="1" spans="1:3">
      <c r="A158" s="232" t="s">
        <v>46</v>
      </c>
      <c r="B158" s="230"/>
      <c r="C158" s="231"/>
    </row>
    <row r="159" ht="14.65" customHeight="1" spans="1:3">
      <c r="A159" s="232" t="s">
        <v>126</v>
      </c>
      <c r="B159" s="230"/>
      <c r="C159" s="231"/>
    </row>
    <row r="160" ht="14.65" customHeight="1" spans="1:3">
      <c r="A160" s="232" t="s">
        <v>127</v>
      </c>
      <c r="B160" s="230">
        <f>SUM(B161:B166)</f>
        <v>317</v>
      </c>
      <c r="C160" s="231"/>
    </row>
    <row r="161" ht="14.65" customHeight="1" spans="1:3">
      <c r="A161" s="232" t="s">
        <v>37</v>
      </c>
      <c r="B161" s="230">
        <v>168</v>
      </c>
      <c r="C161" s="231"/>
    </row>
    <row r="162" ht="14.65" customHeight="1" spans="1:3">
      <c r="A162" s="232" t="s">
        <v>38</v>
      </c>
      <c r="B162" s="230">
        <v>51</v>
      </c>
      <c r="C162" s="231"/>
    </row>
    <row r="163" ht="14.65" customHeight="1" spans="1:3">
      <c r="A163" s="232" t="s">
        <v>39</v>
      </c>
      <c r="B163" s="230"/>
      <c r="C163" s="231"/>
    </row>
    <row r="164" ht="14.65" customHeight="1" spans="1:3">
      <c r="A164" s="232" t="s">
        <v>128</v>
      </c>
      <c r="B164" s="230">
        <v>60</v>
      </c>
      <c r="C164" s="231"/>
    </row>
    <row r="165" ht="14.65" customHeight="1" spans="1:3">
      <c r="A165" s="232" t="s">
        <v>46</v>
      </c>
      <c r="B165" s="230"/>
      <c r="C165" s="231"/>
    </row>
    <row r="166" ht="14.65" customHeight="1" spans="1:3">
      <c r="A166" s="232" t="s">
        <v>129</v>
      </c>
      <c r="B166" s="230">
        <v>38</v>
      </c>
      <c r="C166" s="231"/>
    </row>
    <row r="167" ht="14.65" customHeight="1" spans="1:3">
      <c r="A167" s="232" t="s">
        <v>130</v>
      </c>
      <c r="B167" s="230">
        <f>SUM(B168:B173)</f>
        <v>1038</v>
      </c>
      <c r="C167" s="231"/>
    </row>
    <row r="168" ht="14.65" customHeight="1" spans="1:3">
      <c r="A168" s="232" t="s">
        <v>37</v>
      </c>
      <c r="B168" s="230">
        <v>250</v>
      </c>
      <c r="C168" s="231"/>
    </row>
    <row r="169" ht="14.65" customHeight="1" spans="1:3">
      <c r="A169" s="232" t="s">
        <v>38</v>
      </c>
      <c r="B169" s="230"/>
      <c r="C169" s="231"/>
    </row>
    <row r="170" ht="14.65" customHeight="1" spans="1:3">
      <c r="A170" s="232" t="s">
        <v>39</v>
      </c>
      <c r="B170" s="230"/>
      <c r="C170" s="231"/>
    </row>
    <row r="171" ht="14.65" customHeight="1" spans="1:3">
      <c r="A171" s="232" t="s">
        <v>131</v>
      </c>
      <c r="B171" s="230">
        <v>214</v>
      </c>
      <c r="C171" s="231"/>
    </row>
    <row r="172" ht="14.65" customHeight="1" spans="1:3">
      <c r="A172" s="232" t="s">
        <v>46</v>
      </c>
      <c r="B172" s="230">
        <v>409</v>
      </c>
      <c r="C172" s="231"/>
    </row>
    <row r="173" ht="14.65" customHeight="1" spans="1:3">
      <c r="A173" s="232" t="s">
        <v>132</v>
      </c>
      <c r="B173" s="230">
        <v>165</v>
      </c>
      <c r="C173" s="231"/>
    </row>
    <row r="174" ht="14.65" customHeight="1" spans="1:3">
      <c r="A174" s="232" t="s">
        <v>133</v>
      </c>
      <c r="B174" s="230">
        <f>SUM(B175:B180)</f>
        <v>1731</v>
      </c>
      <c r="C174" s="231"/>
    </row>
    <row r="175" ht="14.65" customHeight="1" spans="1:3">
      <c r="A175" s="232" t="s">
        <v>37</v>
      </c>
      <c r="B175" s="230">
        <v>333</v>
      </c>
      <c r="C175" s="231"/>
    </row>
    <row r="176" ht="14.65" customHeight="1" spans="1:3">
      <c r="A176" s="232" t="s">
        <v>38</v>
      </c>
      <c r="B176" s="230">
        <v>489</v>
      </c>
      <c r="C176" s="231"/>
    </row>
    <row r="177" ht="14.65" customHeight="1" spans="1:3">
      <c r="A177" s="232" t="s">
        <v>39</v>
      </c>
      <c r="B177" s="230"/>
      <c r="C177" s="231"/>
    </row>
    <row r="178" ht="14.65" customHeight="1" spans="1:3">
      <c r="A178" s="232" t="s">
        <v>134</v>
      </c>
      <c r="B178" s="230"/>
      <c r="C178" s="231"/>
    </row>
    <row r="179" ht="14.65" customHeight="1" spans="1:3">
      <c r="A179" s="232" t="s">
        <v>46</v>
      </c>
      <c r="B179" s="230">
        <v>38</v>
      </c>
      <c r="C179" s="231"/>
    </row>
    <row r="180" ht="14.65" customHeight="1" spans="1:3">
      <c r="A180" s="232" t="s">
        <v>135</v>
      </c>
      <c r="B180" s="230">
        <v>871</v>
      </c>
      <c r="C180" s="231"/>
    </row>
    <row r="181" ht="14.65" customHeight="1" spans="1:3">
      <c r="A181" s="232" t="s">
        <v>136</v>
      </c>
      <c r="B181" s="230">
        <f>SUM(B182:B187)</f>
        <v>257</v>
      </c>
      <c r="C181" s="231"/>
    </row>
    <row r="182" ht="14.65" customHeight="1" spans="1:3">
      <c r="A182" s="232" t="s">
        <v>37</v>
      </c>
      <c r="B182" s="230">
        <v>175</v>
      </c>
      <c r="C182" s="231"/>
    </row>
    <row r="183" ht="14.65" customHeight="1" spans="1:3">
      <c r="A183" s="232" t="s">
        <v>38</v>
      </c>
      <c r="B183" s="230"/>
      <c r="C183" s="231"/>
    </row>
    <row r="184" ht="14.65" customHeight="1" spans="1:3">
      <c r="A184" s="232" t="s">
        <v>39</v>
      </c>
      <c r="B184" s="230"/>
      <c r="C184" s="231"/>
    </row>
    <row r="185" ht="14.65" customHeight="1" spans="1:3">
      <c r="A185" s="232" t="s">
        <v>137</v>
      </c>
      <c r="B185" s="230"/>
      <c r="C185" s="231"/>
    </row>
    <row r="186" ht="14.65" customHeight="1" spans="1:3">
      <c r="A186" s="232" t="s">
        <v>46</v>
      </c>
      <c r="B186" s="230">
        <v>82</v>
      </c>
      <c r="C186" s="231"/>
    </row>
    <row r="187" ht="14.65" customHeight="1" spans="1:3">
      <c r="A187" s="232" t="s">
        <v>138</v>
      </c>
      <c r="B187" s="230"/>
      <c r="C187" s="231"/>
    </row>
    <row r="188" ht="14.65" customHeight="1" spans="1:3">
      <c r="A188" s="232" t="s">
        <v>139</v>
      </c>
      <c r="B188" s="230">
        <f>SUM(B189:B195)</f>
        <v>253</v>
      </c>
      <c r="C188" s="231"/>
    </row>
    <row r="189" ht="14.65" customHeight="1" spans="1:3">
      <c r="A189" s="232" t="s">
        <v>37</v>
      </c>
      <c r="B189" s="230">
        <v>45</v>
      </c>
      <c r="C189" s="231"/>
    </row>
    <row r="190" ht="14.65" customHeight="1" spans="1:3">
      <c r="A190" s="232" t="s">
        <v>38</v>
      </c>
      <c r="B190" s="230">
        <v>110</v>
      </c>
      <c r="C190" s="231"/>
    </row>
    <row r="191" ht="14.65" customHeight="1" spans="1:3">
      <c r="A191" s="232" t="s">
        <v>39</v>
      </c>
      <c r="B191" s="230"/>
      <c r="C191" s="231"/>
    </row>
    <row r="192" ht="14.65" customHeight="1" spans="1:3">
      <c r="A192" s="232" t="s">
        <v>140</v>
      </c>
      <c r="B192" s="230">
        <v>9</v>
      </c>
      <c r="C192" s="231"/>
    </row>
    <row r="193" ht="14.65" customHeight="1" spans="1:3">
      <c r="A193" s="232" t="s">
        <v>141</v>
      </c>
      <c r="B193" s="230"/>
      <c r="C193" s="231"/>
    </row>
    <row r="194" ht="14.65" customHeight="1" spans="1:3">
      <c r="A194" s="232" t="s">
        <v>46</v>
      </c>
      <c r="B194" s="230">
        <v>53</v>
      </c>
      <c r="C194" s="231"/>
    </row>
    <row r="195" ht="14.65" customHeight="1" spans="1:3">
      <c r="A195" s="232" t="s">
        <v>142</v>
      </c>
      <c r="B195" s="230">
        <v>36</v>
      </c>
      <c r="C195" s="231"/>
    </row>
    <row r="196" ht="14.65" customHeight="1" spans="1:3">
      <c r="A196" s="232" t="s">
        <v>143</v>
      </c>
      <c r="B196" s="230"/>
      <c r="C196" s="231"/>
    </row>
    <row r="197" ht="14.65" customHeight="1" spans="1:3">
      <c r="A197" s="232" t="s">
        <v>37</v>
      </c>
      <c r="B197" s="230"/>
      <c r="C197" s="231"/>
    </row>
    <row r="198" ht="14.65" customHeight="1" spans="1:3">
      <c r="A198" s="232" t="s">
        <v>38</v>
      </c>
      <c r="B198" s="230"/>
      <c r="C198" s="231"/>
    </row>
    <row r="199" ht="14.65" customHeight="1" spans="1:3">
      <c r="A199" s="232" t="s">
        <v>39</v>
      </c>
      <c r="B199" s="230"/>
      <c r="C199" s="231"/>
    </row>
    <row r="200" ht="14.65" customHeight="1" spans="1:3">
      <c r="A200" s="232" t="s">
        <v>46</v>
      </c>
      <c r="B200" s="230"/>
      <c r="C200" s="231"/>
    </row>
    <row r="201" ht="14.65" customHeight="1" spans="1:3">
      <c r="A201" s="232" t="s">
        <v>144</v>
      </c>
      <c r="B201" s="230"/>
      <c r="C201" s="231"/>
    </row>
    <row r="202" ht="14.65" customHeight="1" spans="1:3">
      <c r="A202" s="232" t="s">
        <v>145</v>
      </c>
      <c r="B202" s="230">
        <f>SUM(B203:B207)</f>
        <v>557</v>
      </c>
      <c r="C202" s="231"/>
    </row>
    <row r="203" ht="14.65" customHeight="1" spans="1:3">
      <c r="A203" s="232" t="s">
        <v>37</v>
      </c>
      <c r="B203" s="230">
        <v>229</v>
      </c>
      <c r="C203" s="231"/>
    </row>
    <row r="204" ht="14.65" customHeight="1" spans="1:3">
      <c r="A204" s="232" t="s">
        <v>38</v>
      </c>
      <c r="B204" s="230">
        <v>195</v>
      </c>
      <c r="C204" s="231"/>
    </row>
    <row r="205" ht="14.65" customHeight="1" spans="1:3">
      <c r="A205" s="232" t="s">
        <v>39</v>
      </c>
      <c r="B205" s="230"/>
      <c r="C205" s="231"/>
    </row>
    <row r="206" ht="14.65" customHeight="1" spans="1:3">
      <c r="A206" s="232" t="s">
        <v>46</v>
      </c>
      <c r="B206" s="230">
        <v>133</v>
      </c>
      <c r="C206" s="231"/>
    </row>
    <row r="207" ht="14.65" customHeight="1" spans="1:3">
      <c r="A207" s="232" t="s">
        <v>146</v>
      </c>
      <c r="B207" s="230"/>
      <c r="C207" s="231"/>
    </row>
    <row r="208" ht="14.65" customHeight="1" spans="1:3">
      <c r="A208" s="232" t="s">
        <v>147</v>
      </c>
      <c r="B208" s="230"/>
      <c r="C208" s="231"/>
    </row>
    <row r="209" ht="14.65" customHeight="1" spans="1:3">
      <c r="A209" s="232" t="s">
        <v>37</v>
      </c>
      <c r="B209" s="230"/>
      <c r="C209" s="231"/>
    </row>
    <row r="210" ht="14.65" customHeight="1" spans="1:3">
      <c r="A210" s="232" t="s">
        <v>38</v>
      </c>
      <c r="B210" s="230"/>
      <c r="C210" s="231"/>
    </row>
    <row r="211" ht="14.65" customHeight="1" spans="1:3">
      <c r="A211" s="232" t="s">
        <v>39</v>
      </c>
      <c r="B211" s="230"/>
      <c r="C211" s="231"/>
    </row>
    <row r="212" ht="14.65" customHeight="1" spans="1:3">
      <c r="A212" s="232" t="s">
        <v>148</v>
      </c>
      <c r="B212" s="230"/>
      <c r="C212" s="231"/>
    </row>
    <row r="213" ht="14.65" customHeight="1" spans="1:3">
      <c r="A213" s="232" t="s">
        <v>46</v>
      </c>
      <c r="B213" s="230"/>
      <c r="C213" s="231"/>
    </row>
    <row r="214" ht="14.65" customHeight="1" spans="1:3">
      <c r="A214" s="232" t="s">
        <v>149</v>
      </c>
      <c r="B214" s="230"/>
      <c r="C214" s="231"/>
    </row>
    <row r="215" ht="14.65" customHeight="1" spans="1:3">
      <c r="A215" s="232" t="s">
        <v>150</v>
      </c>
      <c r="B215" s="230">
        <f>SUM(B216:B229)</f>
        <v>2031</v>
      </c>
      <c r="C215" s="231"/>
    </row>
    <row r="216" ht="14.65" customHeight="1" spans="1:3">
      <c r="A216" s="232" t="s">
        <v>37</v>
      </c>
      <c r="B216" s="230">
        <v>1094</v>
      </c>
      <c r="C216" s="231"/>
    </row>
    <row r="217" ht="14.65" customHeight="1" spans="1:3">
      <c r="A217" s="232" t="s">
        <v>38</v>
      </c>
      <c r="B217" s="230">
        <v>181</v>
      </c>
      <c r="C217" s="231"/>
    </row>
    <row r="218" ht="14.65" customHeight="1" spans="1:3">
      <c r="A218" s="232" t="s">
        <v>39</v>
      </c>
      <c r="B218" s="230"/>
      <c r="C218" s="231"/>
    </row>
    <row r="219" ht="14.65" customHeight="1" spans="1:3">
      <c r="A219" s="232" t="s">
        <v>151</v>
      </c>
      <c r="B219" s="230">
        <v>6</v>
      </c>
      <c r="C219" s="231"/>
    </row>
    <row r="220" ht="14.65" customHeight="1" spans="1:3">
      <c r="A220" s="232" t="s">
        <v>152</v>
      </c>
      <c r="B220" s="230">
        <v>41</v>
      </c>
      <c r="C220" s="231"/>
    </row>
    <row r="221" ht="14.65" customHeight="1" spans="1:3">
      <c r="A221" s="232" t="s">
        <v>77</v>
      </c>
      <c r="B221" s="230"/>
      <c r="C221" s="231"/>
    </row>
    <row r="222" ht="14.65" customHeight="1" spans="1:3">
      <c r="A222" s="232" t="s">
        <v>153</v>
      </c>
      <c r="B222" s="230">
        <v>59</v>
      </c>
      <c r="C222" s="231"/>
    </row>
    <row r="223" ht="14.65" customHeight="1" spans="1:3">
      <c r="A223" s="232" t="s">
        <v>154</v>
      </c>
      <c r="B223" s="230"/>
      <c r="C223" s="231"/>
    </row>
    <row r="224" ht="14.65" customHeight="1" spans="1:3">
      <c r="A224" s="232" t="s">
        <v>155</v>
      </c>
      <c r="B224" s="230"/>
      <c r="C224" s="231"/>
    </row>
    <row r="225" ht="14.65" customHeight="1" spans="1:3">
      <c r="A225" s="232" t="s">
        <v>156</v>
      </c>
      <c r="B225" s="230"/>
      <c r="C225" s="231"/>
    </row>
    <row r="226" ht="14.65" customHeight="1" spans="1:3">
      <c r="A226" s="232" t="s">
        <v>157</v>
      </c>
      <c r="B226" s="230"/>
      <c r="C226" s="231"/>
    </row>
    <row r="227" ht="14.65" customHeight="1" spans="1:3">
      <c r="A227" s="232" t="s">
        <v>158</v>
      </c>
      <c r="B227" s="230">
        <v>48</v>
      </c>
      <c r="C227" s="231"/>
    </row>
    <row r="228" ht="14.65" customHeight="1" spans="1:3">
      <c r="A228" s="232" t="s">
        <v>46</v>
      </c>
      <c r="B228" s="230">
        <v>548</v>
      </c>
      <c r="C228" s="231"/>
    </row>
    <row r="229" ht="14.65" customHeight="1" spans="1:3">
      <c r="A229" s="232" t="s">
        <v>159</v>
      </c>
      <c r="B229" s="230">
        <v>54</v>
      </c>
      <c r="C229" s="231"/>
    </row>
    <row r="230" ht="14.65" customHeight="1" spans="1:3">
      <c r="A230" s="232" t="s">
        <v>160</v>
      </c>
      <c r="B230" s="230">
        <f>SUM(B231)</f>
        <v>2</v>
      </c>
      <c r="C230" s="231"/>
    </row>
    <row r="231" ht="14.65" customHeight="1" spans="1:3">
      <c r="A231" s="232" t="s">
        <v>161</v>
      </c>
      <c r="B231" s="230">
        <v>2</v>
      </c>
      <c r="C231" s="231"/>
    </row>
    <row r="232" ht="14.65" customHeight="1" spans="1:3">
      <c r="A232" s="232" t="s">
        <v>162</v>
      </c>
      <c r="B232" s="230">
        <f>SUM(B233:B234)</f>
        <v>13</v>
      </c>
      <c r="C232" s="231"/>
    </row>
    <row r="233" ht="14.65" customHeight="1" spans="1:3">
      <c r="A233" s="232" t="s">
        <v>163</v>
      </c>
      <c r="B233" s="230"/>
      <c r="C233" s="231"/>
    </row>
    <row r="234" ht="14.65" customHeight="1" spans="1:3">
      <c r="A234" s="232" t="s">
        <v>164</v>
      </c>
      <c r="B234" s="230">
        <v>13</v>
      </c>
      <c r="C234" s="231"/>
    </row>
    <row r="235" ht="14.65" customHeight="1" spans="1:3">
      <c r="A235" s="232" t="s">
        <v>165</v>
      </c>
      <c r="B235" s="230"/>
      <c r="C235" s="231"/>
    </row>
    <row r="236" ht="14.65" customHeight="1" spans="1:3">
      <c r="A236" s="232" t="s">
        <v>166</v>
      </c>
      <c r="B236" s="230"/>
      <c r="C236" s="231"/>
    </row>
    <row r="237" ht="14.65" customHeight="1" spans="1:3">
      <c r="A237" s="232" t="s">
        <v>37</v>
      </c>
      <c r="B237" s="230"/>
      <c r="C237" s="231"/>
    </row>
    <row r="238" ht="14.65" customHeight="1" spans="1:3">
      <c r="A238" s="232" t="s">
        <v>38</v>
      </c>
      <c r="B238" s="230"/>
      <c r="C238" s="231"/>
    </row>
    <row r="239" ht="14.65" customHeight="1" spans="1:3">
      <c r="A239" s="232" t="s">
        <v>39</v>
      </c>
      <c r="B239" s="230"/>
      <c r="C239" s="231"/>
    </row>
    <row r="240" ht="14.65" customHeight="1" spans="1:3">
      <c r="A240" s="232" t="s">
        <v>131</v>
      </c>
      <c r="B240" s="230"/>
      <c r="C240" s="231"/>
    </row>
    <row r="241" ht="14.65" customHeight="1" spans="1:3">
      <c r="A241" s="232" t="s">
        <v>46</v>
      </c>
      <c r="B241" s="230"/>
      <c r="C241" s="231"/>
    </row>
    <row r="242" ht="14.65" customHeight="1" spans="1:3">
      <c r="A242" s="232" t="s">
        <v>167</v>
      </c>
      <c r="B242" s="230"/>
      <c r="C242" s="231"/>
    </row>
    <row r="243" ht="14.65" customHeight="1" spans="1:3">
      <c r="A243" s="232" t="s">
        <v>168</v>
      </c>
      <c r="B243" s="230"/>
      <c r="C243" s="231"/>
    </row>
    <row r="244" ht="14.65" customHeight="1" spans="1:3">
      <c r="A244" s="232" t="s">
        <v>169</v>
      </c>
      <c r="B244" s="230"/>
      <c r="C244" s="231"/>
    </row>
    <row r="245" ht="14.65" customHeight="1" spans="1:3">
      <c r="A245" s="232" t="s">
        <v>170</v>
      </c>
      <c r="B245" s="230"/>
      <c r="C245" s="231"/>
    </row>
    <row r="246" ht="14.65" customHeight="1" spans="1:3">
      <c r="A246" s="232" t="s">
        <v>171</v>
      </c>
      <c r="B246" s="230"/>
      <c r="C246" s="231"/>
    </row>
    <row r="247" ht="14.65" customHeight="1" spans="1:3">
      <c r="A247" s="232" t="s">
        <v>172</v>
      </c>
      <c r="B247" s="230"/>
      <c r="C247" s="231"/>
    </row>
    <row r="248" ht="14.65" customHeight="1" spans="1:3">
      <c r="A248" s="232" t="s">
        <v>173</v>
      </c>
      <c r="B248" s="230"/>
      <c r="C248" s="231"/>
    </row>
    <row r="249" ht="14.65" customHeight="1" spans="1:3">
      <c r="A249" s="232" t="s">
        <v>174</v>
      </c>
      <c r="B249" s="230"/>
      <c r="C249" s="231"/>
    </row>
    <row r="250" ht="14.65" customHeight="1" spans="1:3">
      <c r="A250" s="232" t="s">
        <v>175</v>
      </c>
      <c r="B250" s="230"/>
      <c r="C250" s="231"/>
    </row>
    <row r="251" ht="14.65" customHeight="1" spans="1:3">
      <c r="A251" s="232" t="s">
        <v>176</v>
      </c>
      <c r="B251" s="230"/>
      <c r="C251" s="231"/>
    </row>
    <row r="252" ht="14.65" customHeight="1" spans="1:3">
      <c r="A252" s="232" t="s">
        <v>177</v>
      </c>
      <c r="B252" s="230"/>
      <c r="C252" s="231"/>
    </row>
    <row r="253" ht="14.65" customHeight="1" spans="1:3">
      <c r="A253" s="232" t="s">
        <v>178</v>
      </c>
      <c r="B253" s="230"/>
      <c r="C253" s="231"/>
    </row>
    <row r="254" ht="14.65" customHeight="1" spans="1:3">
      <c r="A254" s="232" t="s">
        <v>179</v>
      </c>
      <c r="B254" s="230"/>
      <c r="C254" s="231"/>
    </row>
    <row r="255" ht="14.65" customHeight="1" spans="1:3">
      <c r="A255" s="232" t="s">
        <v>180</v>
      </c>
      <c r="B255" s="230"/>
      <c r="C255" s="231"/>
    </row>
    <row r="256" ht="14.65" customHeight="1" spans="1:3">
      <c r="A256" s="232" t="s">
        <v>181</v>
      </c>
      <c r="B256" s="230"/>
      <c r="C256" s="231"/>
    </row>
    <row r="257" ht="14.65" customHeight="1" spans="1:3">
      <c r="A257" s="232" t="s">
        <v>182</v>
      </c>
      <c r="B257" s="230"/>
      <c r="C257" s="231"/>
    </row>
    <row r="258" ht="14.65" customHeight="1" spans="1:3">
      <c r="A258" s="232" t="s">
        <v>183</v>
      </c>
      <c r="B258" s="230"/>
      <c r="C258" s="231"/>
    </row>
    <row r="259" ht="14.65" customHeight="1" spans="1:3">
      <c r="A259" s="232" t="s">
        <v>184</v>
      </c>
      <c r="B259" s="230"/>
      <c r="C259" s="231"/>
    </row>
    <row r="260" ht="14.65" customHeight="1" spans="1:3">
      <c r="A260" s="232" t="s">
        <v>185</v>
      </c>
      <c r="B260" s="230"/>
      <c r="C260" s="231"/>
    </row>
    <row r="261" ht="14.65" customHeight="1" spans="1:3">
      <c r="A261" s="232" t="s">
        <v>186</v>
      </c>
      <c r="B261" s="230"/>
      <c r="C261" s="231"/>
    </row>
    <row r="262" ht="14.65" customHeight="1" spans="1:3">
      <c r="A262" s="232" t="s">
        <v>187</v>
      </c>
      <c r="B262" s="230"/>
      <c r="C262" s="231"/>
    </row>
    <row r="263" ht="14.65" customHeight="1" spans="1:3">
      <c r="A263" s="232" t="s">
        <v>188</v>
      </c>
      <c r="B263" s="230"/>
      <c r="C263" s="231"/>
    </row>
    <row r="264" ht="14.65" customHeight="1" spans="1:3">
      <c r="A264" s="232" t="s">
        <v>189</v>
      </c>
      <c r="B264" s="230"/>
      <c r="C264" s="231"/>
    </row>
    <row r="265" ht="14.65" customHeight="1" spans="1:3">
      <c r="A265" s="232" t="s">
        <v>190</v>
      </c>
      <c r="B265" s="230"/>
      <c r="C265" s="231"/>
    </row>
    <row r="266" ht="14.65" customHeight="1" spans="1:3">
      <c r="A266" s="232" t="s">
        <v>191</v>
      </c>
      <c r="B266" s="230"/>
      <c r="C266" s="231"/>
    </row>
    <row r="267" ht="14.65" customHeight="1" spans="1:3">
      <c r="A267" s="232" t="s">
        <v>192</v>
      </c>
      <c r="B267" s="230"/>
      <c r="C267" s="231"/>
    </row>
    <row r="268" ht="14.65" customHeight="1" spans="1:3">
      <c r="A268" s="232" t="s">
        <v>37</v>
      </c>
      <c r="B268" s="230"/>
      <c r="C268" s="231"/>
    </row>
    <row r="269" ht="14.65" customHeight="1" spans="1:3">
      <c r="A269" s="232" t="s">
        <v>38</v>
      </c>
      <c r="B269" s="230"/>
      <c r="C269" s="231"/>
    </row>
    <row r="270" ht="14.65" customHeight="1" spans="1:3">
      <c r="A270" s="232" t="s">
        <v>39</v>
      </c>
      <c r="B270" s="230"/>
      <c r="C270" s="231"/>
    </row>
    <row r="271" ht="14.65" customHeight="1" spans="1:3">
      <c r="A271" s="232" t="s">
        <v>46</v>
      </c>
      <c r="B271" s="230"/>
      <c r="C271" s="231"/>
    </row>
    <row r="272" ht="14.65" customHeight="1" spans="1:3">
      <c r="A272" s="232" t="s">
        <v>193</v>
      </c>
      <c r="B272" s="230"/>
      <c r="C272" s="231"/>
    </row>
    <row r="273" ht="14.65" customHeight="1" spans="1:3">
      <c r="A273" s="232" t="s">
        <v>194</v>
      </c>
      <c r="B273" s="230"/>
      <c r="C273" s="231"/>
    </row>
    <row r="274" ht="14.65" customHeight="1" spans="1:3">
      <c r="A274" s="232" t="s">
        <v>195</v>
      </c>
      <c r="B274" s="230"/>
      <c r="C274" s="231"/>
    </row>
    <row r="275" ht="14.65" customHeight="1" spans="1:3">
      <c r="A275" s="232" t="s">
        <v>196</v>
      </c>
      <c r="B275" s="230">
        <f>B276+B280+B282+B284+B292</f>
        <v>37</v>
      </c>
      <c r="C275" s="231"/>
    </row>
    <row r="276" ht="14.65" customHeight="1" spans="1:3">
      <c r="A276" s="229" t="s">
        <v>197</v>
      </c>
      <c r="B276" s="230"/>
      <c r="C276" s="231"/>
    </row>
    <row r="277" ht="14.65" customHeight="1" spans="1:3">
      <c r="A277" s="229" t="s">
        <v>198</v>
      </c>
      <c r="B277" s="230"/>
      <c r="C277" s="231"/>
    </row>
    <row r="278" ht="14.65" customHeight="1" spans="1:3">
      <c r="A278" s="229" t="s">
        <v>199</v>
      </c>
      <c r="B278" s="230"/>
      <c r="C278" s="231"/>
    </row>
    <row r="279" ht="14.65" customHeight="1" spans="1:3">
      <c r="A279" s="229" t="s">
        <v>200</v>
      </c>
      <c r="B279" s="230"/>
      <c r="C279" s="231"/>
    </row>
    <row r="280" ht="14.65" customHeight="1" spans="1:3">
      <c r="A280" s="229" t="s">
        <v>201</v>
      </c>
      <c r="B280" s="230"/>
      <c r="C280" s="231"/>
    </row>
    <row r="281" ht="14.65" customHeight="1" spans="1:3">
      <c r="A281" s="229" t="s">
        <v>202</v>
      </c>
      <c r="B281" s="230"/>
      <c r="C281" s="231"/>
    </row>
    <row r="282" ht="14.65" customHeight="1" spans="1:3">
      <c r="A282" s="229" t="s">
        <v>203</v>
      </c>
      <c r="B282" s="230"/>
      <c r="C282" s="231"/>
    </row>
    <row r="283" ht="14.65" customHeight="1" spans="1:3">
      <c r="A283" s="229" t="s">
        <v>204</v>
      </c>
      <c r="B283" s="230"/>
      <c r="C283" s="231"/>
    </row>
    <row r="284" ht="14.65" customHeight="1" spans="1:3">
      <c r="A284" s="232" t="s">
        <v>205</v>
      </c>
      <c r="B284" s="230">
        <f>SUM(B285:B291)</f>
        <v>37</v>
      </c>
      <c r="C284" s="231"/>
    </row>
    <row r="285" ht="14.65" customHeight="1" spans="1:3">
      <c r="A285" s="232" t="s">
        <v>206</v>
      </c>
      <c r="B285" s="230"/>
      <c r="C285" s="231"/>
    </row>
    <row r="286" ht="14.65" customHeight="1" spans="1:3">
      <c r="A286" s="232" t="s">
        <v>207</v>
      </c>
      <c r="B286" s="230"/>
      <c r="C286" s="231"/>
    </row>
    <row r="287" ht="14.65" customHeight="1" spans="1:3">
      <c r="A287" s="232" t="s">
        <v>208</v>
      </c>
      <c r="B287" s="230"/>
      <c r="C287" s="231"/>
    </row>
    <row r="288" ht="14.65" customHeight="1" spans="1:3">
      <c r="A288" s="232" t="s">
        <v>209</v>
      </c>
      <c r="B288" s="230"/>
      <c r="C288" s="231"/>
    </row>
    <row r="289" ht="14.65" customHeight="1" spans="1:3">
      <c r="A289" s="232" t="s">
        <v>210</v>
      </c>
      <c r="B289" s="230">
        <v>37</v>
      </c>
      <c r="C289" s="231"/>
    </row>
    <row r="290" ht="14.65" customHeight="1" spans="1:3">
      <c r="A290" s="232" t="s">
        <v>211</v>
      </c>
      <c r="B290" s="230"/>
      <c r="C290" s="231"/>
    </row>
    <row r="291" ht="14.65" customHeight="1" spans="1:3">
      <c r="A291" s="232" t="s">
        <v>212</v>
      </c>
      <c r="B291" s="230"/>
      <c r="C291" s="231"/>
    </row>
    <row r="292" ht="14.65" customHeight="1" spans="1:3">
      <c r="A292" s="232" t="s">
        <v>213</v>
      </c>
      <c r="B292" s="230"/>
      <c r="C292" s="231"/>
    </row>
    <row r="293" ht="14.65" customHeight="1" spans="1:3">
      <c r="A293" s="232" t="s">
        <v>214</v>
      </c>
      <c r="B293" s="230"/>
      <c r="C293" s="231"/>
    </row>
    <row r="294" ht="14.65" customHeight="1" spans="1:3">
      <c r="A294" s="232" t="s">
        <v>215</v>
      </c>
      <c r="B294" s="230">
        <f>B295+B298+B309+B316+B324+B333+B347+B357+B367+B375+B381</f>
        <v>19330</v>
      </c>
      <c r="C294" s="231"/>
    </row>
    <row r="295" ht="14.65" customHeight="1" spans="1:3">
      <c r="A295" s="232" t="s">
        <v>216</v>
      </c>
      <c r="B295" s="230"/>
      <c r="C295" s="231"/>
    </row>
    <row r="296" ht="14.65" customHeight="1" spans="1:3">
      <c r="A296" s="232" t="s">
        <v>217</v>
      </c>
      <c r="B296" s="230"/>
      <c r="C296" s="231"/>
    </row>
    <row r="297" ht="14.65" customHeight="1" spans="1:3">
      <c r="A297" s="232" t="s">
        <v>218</v>
      </c>
      <c r="B297" s="230"/>
      <c r="C297" s="231"/>
    </row>
    <row r="298" ht="14.65" customHeight="1" spans="1:3">
      <c r="A298" s="232" t="s">
        <v>219</v>
      </c>
      <c r="B298" s="230">
        <f>SUM(B299:B308)</f>
        <v>13668</v>
      </c>
      <c r="C298" s="231"/>
    </row>
    <row r="299" ht="14.65" customHeight="1" spans="1:3">
      <c r="A299" s="232" t="s">
        <v>37</v>
      </c>
      <c r="B299" s="230">
        <v>4316</v>
      </c>
      <c r="C299" s="231"/>
    </row>
    <row r="300" ht="14.65" customHeight="1" spans="1:3">
      <c r="A300" s="232" t="s">
        <v>38</v>
      </c>
      <c r="B300" s="230">
        <v>7557</v>
      </c>
      <c r="C300" s="231"/>
    </row>
    <row r="301" ht="14.65" customHeight="1" spans="1:3">
      <c r="A301" s="232" t="s">
        <v>39</v>
      </c>
      <c r="B301" s="230"/>
      <c r="C301" s="231"/>
    </row>
    <row r="302" ht="14.65" customHeight="1" spans="1:3">
      <c r="A302" s="232" t="s">
        <v>77</v>
      </c>
      <c r="B302" s="230">
        <v>872</v>
      </c>
      <c r="C302" s="231"/>
    </row>
    <row r="303" ht="14.65" customHeight="1" spans="1:3">
      <c r="A303" s="232" t="s">
        <v>220</v>
      </c>
      <c r="B303" s="230">
        <v>107</v>
      </c>
      <c r="C303" s="231"/>
    </row>
    <row r="304" ht="14.65" customHeight="1" spans="1:3">
      <c r="A304" s="232" t="s">
        <v>221</v>
      </c>
      <c r="B304" s="230"/>
      <c r="C304" s="231"/>
    </row>
    <row r="305" ht="14.65" customHeight="1" spans="1:3">
      <c r="A305" s="232" t="s">
        <v>222</v>
      </c>
      <c r="B305" s="230"/>
      <c r="C305" s="231"/>
    </row>
    <row r="306" ht="14.65" customHeight="1" spans="1:3">
      <c r="A306" s="232" t="s">
        <v>223</v>
      </c>
      <c r="B306" s="230"/>
      <c r="C306" s="231"/>
    </row>
    <row r="307" ht="14.65" customHeight="1" spans="1:3">
      <c r="A307" s="232" t="s">
        <v>46</v>
      </c>
      <c r="B307" s="230">
        <v>165</v>
      </c>
      <c r="C307" s="231"/>
    </row>
    <row r="308" ht="14.65" customHeight="1" spans="1:3">
      <c r="A308" s="232" t="s">
        <v>224</v>
      </c>
      <c r="B308" s="230">
        <v>651</v>
      </c>
      <c r="C308" s="231"/>
    </row>
    <row r="309" ht="14.65" customHeight="1" spans="1:3">
      <c r="A309" s="232" t="s">
        <v>225</v>
      </c>
      <c r="B309" s="230"/>
      <c r="C309" s="231"/>
    </row>
    <row r="310" ht="14.65" customHeight="1" spans="1:3">
      <c r="A310" s="232" t="s">
        <v>37</v>
      </c>
      <c r="B310" s="230"/>
      <c r="C310" s="231"/>
    </row>
    <row r="311" ht="14.65" customHeight="1" spans="1:3">
      <c r="A311" s="232" t="s">
        <v>38</v>
      </c>
      <c r="B311" s="230"/>
      <c r="C311" s="231"/>
    </row>
    <row r="312" ht="14.65" customHeight="1" spans="1:3">
      <c r="A312" s="232" t="s">
        <v>39</v>
      </c>
      <c r="B312" s="230"/>
      <c r="C312" s="231"/>
    </row>
    <row r="313" ht="14.65" customHeight="1" spans="1:3">
      <c r="A313" s="232" t="s">
        <v>226</v>
      </c>
      <c r="B313" s="230"/>
      <c r="C313" s="231"/>
    </row>
    <row r="314" ht="14.65" customHeight="1" spans="1:3">
      <c r="A314" s="232" t="s">
        <v>46</v>
      </c>
      <c r="B314" s="230"/>
      <c r="C314" s="231"/>
    </row>
    <row r="315" ht="14.65" customHeight="1" spans="1:3">
      <c r="A315" s="232" t="s">
        <v>227</v>
      </c>
      <c r="B315" s="230"/>
      <c r="C315" s="231"/>
    </row>
    <row r="316" ht="14.65" customHeight="1" spans="1:3">
      <c r="A316" s="232" t="s">
        <v>228</v>
      </c>
      <c r="B316" s="230"/>
      <c r="C316" s="231"/>
    </row>
    <row r="317" ht="14.65" customHeight="1" spans="1:3">
      <c r="A317" s="232" t="s">
        <v>37</v>
      </c>
      <c r="B317" s="230"/>
      <c r="C317" s="231"/>
    </row>
    <row r="318" ht="14.65" customHeight="1" spans="1:3">
      <c r="A318" s="232" t="s">
        <v>38</v>
      </c>
      <c r="B318" s="230"/>
      <c r="C318" s="231"/>
    </row>
    <row r="319" ht="14.65" customHeight="1" spans="1:3">
      <c r="A319" s="232" t="s">
        <v>39</v>
      </c>
      <c r="B319" s="230"/>
      <c r="C319" s="231"/>
    </row>
    <row r="320" ht="14.65" customHeight="1" spans="1:3">
      <c r="A320" s="232" t="s">
        <v>229</v>
      </c>
      <c r="B320" s="230"/>
      <c r="C320" s="231"/>
    </row>
    <row r="321" ht="14.65" customHeight="1" spans="1:3">
      <c r="A321" s="232" t="s">
        <v>230</v>
      </c>
      <c r="B321" s="230"/>
      <c r="C321" s="231"/>
    </row>
    <row r="322" ht="14.65" customHeight="1" spans="1:3">
      <c r="A322" s="232" t="s">
        <v>46</v>
      </c>
      <c r="B322" s="230"/>
      <c r="C322" s="231"/>
    </row>
    <row r="323" ht="14.65" customHeight="1" spans="1:3">
      <c r="A323" s="232" t="s">
        <v>231</v>
      </c>
      <c r="B323" s="230"/>
      <c r="C323" s="231"/>
    </row>
    <row r="324" ht="14.65" customHeight="1" spans="1:3">
      <c r="A324" s="232" t="s">
        <v>232</v>
      </c>
      <c r="B324" s="230"/>
      <c r="C324" s="231"/>
    </row>
    <row r="325" ht="14.65" customHeight="1" spans="1:3">
      <c r="A325" s="232" t="s">
        <v>37</v>
      </c>
      <c r="B325" s="230"/>
      <c r="C325" s="231"/>
    </row>
    <row r="326" ht="14.65" customHeight="1" spans="1:3">
      <c r="A326" s="232" t="s">
        <v>38</v>
      </c>
      <c r="B326" s="230"/>
      <c r="C326" s="231"/>
    </row>
    <row r="327" ht="14.65" customHeight="1" spans="1:3">
      <c r="A327" s="232" t="s">
        <v>39</v>
      </c>
      <c r="B327" s="230"/>
      <c r="C327" s="231"/>
    </row>
    <row r="328" ht="14.65" customHeight="1" spans="1:3">
      <c r="A328" s="232" t="s">
        <v>233</v>
      </c>
      <c r="B328" s="230"/>
      <c r="C328" s="231"/>
    </row>
    <row r="329" ht="14.65" customHeight="1" spans="1:3">
      <c r="A329" s="232" t="s">
        <v>234</v>
      </c>
      <c r="B329" s="230"/>
      <c r="C329" s="231"/>
    </row>
    <row r="330" ht="14.65" customHeight="1" spans="1:3">
      <c r="A330" s="232" t="s">
        <v>235</v>
      </c>
      <c r="B330" s="230"/>
      <c r="C330" s="231"/>
    </row>
    <row r="331" ht="14.65" customHeight="1" spans="1:3">
      <c r="A331" s="232" t="s">
        <v>46</v>
      </c>
      <c r="B331" s="230"/>
      <c r="C331" s="231"/>
    </row>
    <row r="332" ht="14.65" customHeight="1" spans="1:3">
      <c r="A332" s="232" t="s">
        <v>236</v>
      </c>
      <c r="B332" s="230"/>
      <c r="C332" s="231"/>
    </row>
    <row r="333" ht="14.65" customHeight="1" spans="1:3">
      <c r="A333" s="232" t="s">
        <v>237</v>
      </c>
      <c r="B333" s="230">
        <f>SUM(B334:B346)</f>
        <v>1490</v>
      </c>
      <c r="C333" s="231"/>
    </row>
    <row r="334" ht="14.65" customHeight="1" spans="1:3">
      <c r="A334" s="232" t="s">
        <v>37</v>
      </c>
      <c r="B334" s="230">
        <v>625</v>
      </c>
      <c r="C334" s="231"/>
    </row>
    <row r="335" ht="14.65" customHeight="1" spans="1:3">
      <c r="A335" s="232" t="s">
        <v>38</v>
      </c>
      <c r="B335" s="230">
        <v>139</v>
      </c>
      <c r="C335" s="231"/>
    </row>
    <row r="336" ht="14.65" customHeight="1" spans="1:3">
      <c r="A336" s="232" t="s">
        <v>39</v>
      </c>
      <c r="B336" s="230"/>
      <c r="C336" s="231"/>
    </row>
    <row r="337" ht="14.65" customHeight="1" spans="1:3">
      <c r="A337" s="232" t="s">
        <v>238</v>
      </c>
      <c r="B337" s="230">
        <v>50</v>
      </c>
      <c r="C337" s="231"/>
    </row>
    <row r="338" ht="14.65" customHeight="1" spans="1:3">
      <c r="A338" s="232" t="s">
        <v>239</v>
      </c>
      <c r="B338" s="230">
        <v>170</v>
      </c>
      <c r="C338" s="231"/>
    </row>
    <row r="339" ht="14.65" customHeight="1" spans="1:3">
      <c r="A339" s="232" t="s">
        <v>240</v>
      </c>
      <c r="B339" s="230">
        <v>45</v>
      </c>
      <c r="C339" s="231"/>
    </row>
    <row r="340" ht="14.65" customHeight="1" spans="1:3">
      <c r="A340" s="232" t="s">
        <v>241</v>
      </c>
      <c r="B340" s="230">
        <v>67</v>
      </c>
      <c r="C340" s="231"/>
    </row>
    <row r="341" ht="14.65" customHeight="1" spans="1:3">
      <c r="A341" s="232" t="s">
        <v>242</v>
      </c>
      <c r="B341" s="230"/>
      <c r="C341" s="231"/>
    </row>
    <row r="342" ht="14.65" customHeight="1" spans="1:3">
      <c r="A342" s="232" t="s">
        <v>243</v>
      </c>
      <c r="B342" s="230">
        <v>40</v>
      </c>
      <c r="C342" s="231"/>
    </row>
    <row r="343" ht="14.65" customHeight="1" spans="1:3">
      <c r="A343" s="232" t="s">
        <v>244</v>
      </c>
      <c r="B343" s="230"/>
      <c r="C343" s="231"/>
    </row>
    <row r="344" ht="14.65" customHeight="1" spans="1:3">
      <c r="A344" s="232" t="s">
        <v>77</v>
      </c>
      <c r="B344" s="230"/>
      <c r="C344" s="231"/>
    </row>
    <row r="345" ht="14.65" customHeight="1" spans="1:3">
      <c r="A345" s="232" t="s">
        <v>46</v>
      </c>
      <c r="B345" s="230">
        <v>108</v>
      </c>
      <c r="C345" s="231"/>
    </row>
    <row r="346" ht="14.65" customHeight="1" spans="1:3">
      <c r="A346" s="232" t="s">
        <v>245</v>
      </c>
      <c r="B346" s="230">
        <v>246</v>
      </c>
      <c r="C346" s="231"/>
    </row>
    <row r="347" ht="14.65" customHeight="1" spans="1:3">
      <c r="A347" s="232" t="s">
        <v>246</v>
      </c>
      <c r="B347" s="230"/>
      <c r="C347" s="231"/>
    </row>
    <row r="348" ht="14.65" customHeight="1" spans="1:3">
      <c r="A348" s="232" t="s">
        <v>37</v>
      </c>
      <c r="B348" s="230"/>
      <c r="C348" s="231"/>
    </row>
    <row r="349" ht="14.65" customHeight="1" spans="1:3">
      <c r="A349" s="232" t="s">
        <v>38</v>
      </c>
      <c r="B349" s="230"/>
      <c r="C349" s="231"/>
    </row>
    <row r="350" ht="14.65" customHeight="1" spans="1:3">
      <c r="A350" s="232" t="s">
        <v>39</v>
      </c>
      <c r="B350" s="230"/>
      <c r="C350" s="231"/>
    </row>
    <row r="351" ht="14.65" customHeight="1" spans="1:3">
      <c r="A351" s="232" t="s">
        <v>247</v>
      </c>
      <c r="B351" s="230"/>
      <c r="C351" s="231"/>
    </row>
    <row r="352" ht="14.65" customHeight="1" spans="1:3">
      <c r="A352" s="232" t="s">
        <v>248</v>
      </c>
      <c r="B352" s="230"/>
      <c r="C352" s="231"/>
    </row>
    <row r="353" ht="14.65" customHeight="1" spans="1:3">
      <c r="A353" s="232" t="s">
        <v>249</v>
      </c>
      <c r="B353" s="230"/>
      <c r="C353" s="231"/>
    </row>
    <row r="354" ht="14.65" customHeight="1" spans="1:3">
      <c r="A354" s="232" t="s">
        <v>77</v>
      </c>
      <c r="B354" s="230"/>
      <c r="C354" s="231"/>
    </row>
    <row r="355" ht="14.65" customHeight="1" spans="1:3">
      <c r="A355" s="232" t="s">
        <v>46</v>
      </c>
      <c r="B355" s="230"/>
      <c r="C355" s="231"/>
    </row>
    <row r="356" ht="14.65" customHeight="1" spans="1:3">
      <c r="A356" s="232" t="s">
        <v>250</v>
      </c>
      <c r="B356" s="230"/>
      <c r="C356" s="231"/>
    </row>
    <row r="357" ht="14.65" customHeight="1" spans="1:3">
      <c r="A357" s="232" t="s">
        <v>251</v>
      </c>
      <c r="B357" s="230"/>
      <c r="C357" s="231"/>
    </row>
    <row r="358" ht="14.65" customHeight="1" spans="1:3">
      <c r="A358" s="232" t="s">
        <v>37</v>
      </c>
      <c r="B358" s="230"/>
      <c r="C358" s="231"/>
    </row>
    <row r="359" ht="14.65" customHeight="1" spans="1:3">
      <c r="A359" s="232" t="s">
        <v>38</v>
      </c>
      <c r="B359" s="230"/>
      <c r="C359" s="231"/>
    </row>
    <row r="360" ht="14.65" customHeight="1" spans="1:3">
      <c r="A360" s="232" t="s">
        <v>39</v>
      </c>
      <c r="B360" s="230"/>
      <c r="C360" s="231"/>
    </row>
    <row r="361" ht="14.65" customHeight="1" spans="1:3">
      <c r="A361" s="232" t="s">
        <v>252</v>
      </c>
      <c r="B361" s="230"/>
      <c r="C361" s="231"/>
    </row>
    <row r="362" ht="14.65" customHeight="1" spans="1:3">
      <c r="A362" s="232" t="s">
        <v>253</v>
      </c>
      <c r="B362" s="230"/>
      <c r="C362" s="231"/>
    </row>
    <row r="363" ht="14.65" customHeight="1" spans="1:3">
      <c r="A363" s="232" t="s">
        <v>254</v>
      </c>
      <c r="B363" s="230"/>
      <c r="C363" s="231"/>
    </row>
    <row r="364" ht="14.65" customHeight="1" spans="1:3">
      <c r="A364" s="232" t="s">
        <v>77</v>
      </c>
      <c r="B364" s="230"/>
      <c r="C364" s="231"/>
    </row>
    <row r="365" ht="14.65" customHeight="1" spans="1:3">
      <c r="A365" s="232" t="s">
        <v>46</v>
      </c>
      <c r="B365" s="230"/>
      <c r="C365" s="231"/>
    </row>
    <row r="366" ht="14.65" customHeight="1" spans="1:3">
      <c r="A366" s="232" t="s">
        <v>255</v>
      </c>
      <c r="B366" s="230"/>
      <c r="C366" s="231"/>
    </row>
    <row r="367" ht="14.65" customHeight="1" spans="1:3">
      <c r="A367" s="232" t="s">
        <v>256</v>
      </c>
      <c r="B367" s="230"/>
      <c r="C367" s="231"/>
    </row>
    <row r="368" ht="14.65" customHeight="1" spans="1:3">
      <c r="A368" s="232" t="s">
        <v>37</v>
      </c>
      <c r="B368" s="230"/>
      <c r="C368" s="231"/>
    </row>
    <row r="369" ht="14.65" customHeight="1" spans="1:3">
      <c r="A369" s="232" t="s">
        <v>38</v>
      </c>
      <c r="B369" s="230"/>
      <c r="C369" s="231"/>
    </row>
    <row r="370" ht="14.65" customHeight="1" spans="1:3">
      <c r="A370" s="232" t="s">
        <v>39</v>
      </c>
      <c r="B370" s="230"/>
      <c r="C370" s="231"/>
    </row>
    <row r="371" ht="14.65" customHeight="1" spans="1:3">
      <c r="A371" s="232" t="s">
        <v>257</v>
      </c>
      <c r="B371" s="230"/>
      <c r="C371" s="231"/>
    </row>
    <row r="372" ht="14.65" customHeight="1" spans="1:3">
      <c r="A372" s="232" t="s">
        <v>258</v>
      </c>
      <c r="B372" s="230"/>
      <c r="C372" s="231"/>
    </row>
    <row r="373" ht="14.65" customHeight="1" spans="1:3">
      <c r="A373" s="232" t="s">
        <v>46</v>
      </c>
      <c r="B373" s="230"/>
      <c r="C373" s="231"/>
    </row>
    <row r="374" ht="14.65" customHeight="1" spans="1:3">
      <c r="A374" s="232" t="s">
        <v>259</v>
      </c>
      <c r="B374" s="230"/>
      <c r="C374" s="231"/>
    </row>
    <row r="375" ht="14.65" customHeight="1" spans="1:3">
      <c r="A375" s="232" t="s">
        <v>260</v>
      </c>
      <c r="B375" s="230"/>
      <c r="C375" s="231"/>
    </row>
    <row r="376" ht="14.65" customHeight="1" spans="1:3">
      <c r="A376" s="232" t="s">
        <v>37</v>
      </c>
      <c r="B376" s="230"/>
      <c r="C376" s="231"/>
    </row>
    <row r="377" ht="14.65" customHeight="1" spans="1:3">
      <c r="A377" s="232" t="s">
        <v>38</v>
      </c>
      <c r="B377" s="230"/>
      <c r="C377" s="231"/>
    </row>
    <row r="378" ht="14.65" customHeight="1" spans="1:3">
      <c r="A378" s="232" t="s">
        <v>77</v>
      </c>
      <c r="B378" s="230"/>
      <c r="C378" s="231"/>
    </row>
    <row r="379" ht="14.65" customHeight="1" spans="1:3">
      <c r="A379" s="232" t="s">
        <v>261</v>
      </c>
      <c r="B379" s="230"/>
      <c r="C379" s="231"/>
    </row>
    <row r="380" ht="14.65" customHeight="1" spans="1:3">
      <c r="A380" s="232" t="s">
        <v>262</v>
      </c>
      <c r="B380" s="230"/>
      <c r="C380" s="231"/>
    </row>
    <row r="381" ht="14.65" customHeight="1" spans="1:3">
      <c r="A381" s="232" t="s">
        <v>263</v>
      </c>
      <c r="B381" s="230">
        <f>SUM(B382:B383)</f>
        <v>4172</v>
      </c>
      <c r="C381" s="231"/>
    </row>
    <row r="382" ht="14.65" customHeight="1" spans="1:3">
      <c r="A382" s="232" t="s">
        <v>264</v>
      </c>
      <c r="B382" s="230"/>
      <c r="C382" s="231"/>
    </row>
    <row r="383" ht="14.65" customHeight="1" spans="1:3">
      <c r="A383" s="232" t="s">
        <v>265</v>
      </c>
      <c r="B383" s="230">
        <v>4172</v>
      </c>
      <c r="C383" s="231"/>
    </row>
    <row r="384" ht="14.65" customHeight="1" spans="1:3">
      <c r="A384" s="232" t="s">
        <v>266</v>
      </c>
      <c r="B384" s="230">
        <f>B385+B390+B397+B403+B409+B413+B417+B421+B427+B434</f>
        <v>86911</v>
      </c>
      <c r="C384" s="231"/>
    </row>
    <row r="385" ht="14.65" customHeight="1" spans="1:3">
      <c r="A385" s="232" t="s">
        <v>267</v>
      </c>
      <c r="B385" s="230">
        <f>SUM(B386:B389)</f>
        <v>1248</v>
      </c>
      <c r="C385" s="231"/>
    </row>
    <row r="386" ht="14.65" customHeight="1" spans="1:3">
      <c r="A386" s="232" t="s">
        <v>37</v>
      </c>
      <c r="B386" s="230">
        <v>196</v>
      </c>
      <c r="C386" s="231"/>
    </row>
    <row r="387" ht="14.65" customHeight="1" spans="1:3">
      <c r="A387" s="232" t="s">
        <v>38</v>
      </c>
      <c r="B387" s="230"/>
      <c r="C387" s="231"/>
    </row>
    <row r="388" ht="14.65" customHeight="1" spans="1:3">
      <c r="A388" s="232" t="s">
        <v>39</v>
      </c>
      <c r="B388" s="230"/>
      <c r="C388" s="231"/>
    </row>
    <row r="389" ht="14.65" customHeight="1" spans="1:3">
      <c r="A389" s="232" t="s">
        <v>268</v>
      </c>
      <c r="B389" s="230">
        <v>1052</v>
      </c>
      <c r="C389" s="231"/>
    </row>
    <row r="390" ht="14.65" customHeight="1" spans="1:3">
      <c r="A390" s="232" t="s">
        <v>269</v>
      </c>
      <c r="B390" s="230">
        <f>SUM(B391:B396)</f>
        <v>71151</v>
      </c>
      <c r="C390" s="231"/>
    </row>
    <row r="391" ht="14.65" customHeight="1" spans="1:3">
      <c r="A391" s="232" t="s">
        <v>270</v>
      </c>
      <c r="B391" s="230">
        <v>6501</v>
      </c>
      <c r="C391" s="231"/>
    </row>
    <row r="392" ht="14.65" customHeight="1" spans="1:3">
      <c r="A392" s="232" t="s">
        <v>271</v>
      </c>
      <c r="B392" s="230">
        <v>13257</v>
      </c>
      <c r="C392" s="231"/>
    </row>
    <row r="393" ht="14.65" customHeight="1" spans="1:3">
      <c r="A393" s="232" t="s">
        <v>272</v>
      </c>
      <c r="B393" s="230">
        <v>15620</v>
      </c>
      <c r="C393" s="231"/>
    </row>
    <row r="394" ht="14.65" customHeight="1" spans="1:3">
      <c r="A394" s="232" t="s">
        <v>273</v>
      </c>
      <c r="B394" s="230">
        <v>10194</v>
      </c>
      <c r="C394" s="231"/>
    </row>
    <row r="395" ht="14.65" customHeight="1" spans="1:3">
      <c r="A395" s="232" t="s">
        <v>274</v>
      </c>
      <c r="B395" s="230"/>
      <c r="C395" s="231"/>
    </row>
    <row r="396" ht="14.65" customHeight="1" spans="1:3">
      <c r="A396" s="232" t="s">
        <v>275</v>
      </c>
      <c r="B396" s="230">
        <v>25579</v>
      </c>
      <c r="C396" s="231"/>
    </row>
    <row r="397" ht="14.65" customHeight="1" spans="1:3">
      <c r="A397" s="232" t="s">
        <v>276</v>
      </c>
      <c r="B397" s="230">
        <f>SUM(B398:B402)</f>
        <v>5617</v>
      </c>
      <c r="C397" s="231"/>
    </row>
    <row r="398" ht="14.65" customHeight="1" spans="1:3">
      <c r="A398" s="232" t="s">
        <v>277</v>
      </c>
      <c r="B398" s="230"/>
      <c r="C398" s="231"/>
    </row>
    <row r="399" ht="14.65" customHeight="1" spans="1:3">
      <c r="A399" s="232" t="s">
        <v>278</v>
      </c>
      <c r="B399" s="230">
        <v>4939</v>
      </c>
      <c r="C399" s="231"/>
    </row>
    <row r="400" ht="14.65" customHeight="1" spans="1:3">
      <c r="A400" s="232" t="s">
        <v>279</v>
      </c>
      <c r="B400" s="230">
        <v>678</v>
      </c>
      <c r="C400" s="231"/>
    </row>
    <row r="401" ht="14.65" customHeight="1" spans="1:3">
      <c r="A401" s="232" t="s">
        <v>280</v>
      </c>
      <c r="B401" s="230"/>
      <c r="C401" s="231"/>
    </row>
    <row r="402" ht="14.65" customHeight="1" spans="1:3">
      <c r="A402" s="232" t="s">
        <v>281</v>
      </c>
      <c r="B402" s="230"/>
      <c r="C402" s="231"/>
    </row>
    <row r="403" ht="14.65" customHeight="1" spans="1:3">
      <c r="A403" s="232" t="s">
        <v>282</v>
      </c>
      <c r="B403" s="230">
        <f>SUM(B404:B408)</f>
        <v>23</v>
      </c>
      <c r="C403" s="231"/>
    </row>
    <row r="404" ht="14.65" customHeight="1" spans="1:3">
      <c r="A404" s="232" t="s">
        <v>283</v>
      </c>
      <c r="B404" s="230"/>
      <c r="C404" s="231"/>
    </row>
    <row r="405" ht="14.65" customHeight="1" spans="1:3">
      <c r="A405" s="232" t="s">
        <v>284</v>
      </c>
      <c r="B405" s="230"/>
      <c r="C405" s="231"/>
    </row>
    <row r="406" ht="14.65" customHeight="1" spans="1:3">
      <c r="A406" s="232" t="s">
        <v>285</v>
      </c>
      <c r="B406" s="230"/>
      <c r="C406" s="231"/>
    </row>
    <row r="407" ht="14.65" customHeight="1" spans="1:3">
      <c r="A407" s="232" t="s">
        <v>286</v>
      </c>
      <c r="B407" s="230"/>
      <c r="C407" s="231"/>
    </row>
    <row r="408" ht="14.65" customHeight="1" spans="1:3">
      <c r="A408" s="232" t="s">
        <v>287</v>
      </c>
      <c r="B408" s="230">
        <v>23</v>
      </c>
      <c r="C408" s="231"/>
    </row>
    <row r="409" ht="14.65" customHeight="1" spans="1:3">
      <c r="A409" s="232" t="s">
        <v>288</v>
      </c>
      <c r="B409" s="230"/>
      <c r="C409" s="231"/>
    </row>
    <row r="410" ht="14.65" customHeight="1" spans="1:3">
      <c r="A410" s="232" t="s">
        <v>289</v>
      </c>
      <c r="B410" s="230"/>
      <c r="C410" s="231"/>
    </row>
    <row r="411" ht="14.65" customHeight="1" spans="1:3">
      <c r="A411" s="232" t="s">
        <v>290</v>
      </c>
      <c r="B411" s="230"/>
      <c r="C411" s="231"/>
    </row>
    <row r="412" ht="14.65" customHeight="1" spans="1:3">
      <c r="A412" s="232" t="s">
        <v>291</v>
      </c>
      <c r="B412" s="230"/>
      <c r="C412" s="231"/>
    </row>
    <row r="413" ht="14.65" customHeight="1" spans="1:3">
      <c r="A413" s="232" t="s">
        <v>292</v>
      </c>
      <c r="B413" s="230"/>
      <c r="C413" s="231"/>
    </row>
    <row r="414" ht="14.65" customHeight="1" spans="1:3">
      <c r="A414" s="232" t="s">
        <v>293</v>
      </c>
      <c r="B414" s="230"/>
      <c r="C414" s="231"/>
    </row>
    <row r="415" ht="14.65" customHeight="1" spans="1:3">
      <c r="A415" s="232" t="s">
        <v>294</v>
      </c>
      <c r="B415" s="230"/>
      <c r="C415" s="231"/>
    </row>
    <row r="416" ht="14.65" customHeight="1" spans="1:3">
      <c r="A416" s="232" t="s">
        <v>295</v>
      </c>
      <c r="B416" s="230"/>
      <c r="C416" s="231"/>
    </row>
    <row r="417" ht="14.65" customHeight="1" spans="1:3">
      <c r="A417" s="232" t="s">
        <v>296</v>
      </c>
      <c r="B417" s="230">
        <f>SUM(B418:B420)</f>
        <v>329</v>
      </c>
      <c r="C417" s="231"/>
    </row>
    <row r="418" ht="14.65" customHeight="1" spans="1:3">
      <c r="A418" s="232" t="s">
        <v>297</v>
      </c>
      <c r="B418" s="230">
        <v>329</v>
      </c>
      <c r="C418" s="231"/>
    </row>
    <row r="419" ht="14.65" customHeight="1" spans="1:3">
      <c r="A419" s="232" t="s">
        <v>298</v>
      </c>
      <c r="B419" s="230"/>
      <c r="C419" s="231"/>
    </row>
    <row r="420" ht="14.65" customHeight="1" spans="1:3">
      <c r="A420" s="232" t="s">
        <v>299</v>
      </c>
      <c r="B420" s="230"/>
      <c r="C420" s="231"/>
    </row>
    <row r="421" ht="14.65" customHeight="1" spans="1:3">
      <c r="A421" s="232" t="s">
        <v>300</v>
      </c>
      <c r="B421" s="230">
        <f>SUM(B422:B426)</f>
        <v>2280</v>
      </c>
      <c r="C421" s="231"/>
    </row>
    <row r="422" ht="14.65" customHeight="1" spans="1:3">
      <c r="A422" s="232" t="s">
        <v>301</v>
      </c>
      <c r="B422" s="230">
        <v>231</v>
      </c>
      <c r="C422" s="231"/>
    </row>
    <row r="423" ht="14.65" customHeight="1" spans="1:3">
      <c r="A423" s="232" t="s">
        <v>302</v>
      </c>
      <c r="B423" s="230">
        <v>1998</v>
      </c>
      <c r="C423" s="231"/>
    </row>
    <row r="424" ht="14.65" customHeight="1" spans="1:3">
      <c r="A424" s="232" t="s">
        <v>303</v>
      </c>
      <c r="B424" s="230">
        <v>1</v>
      </c>
      <c r="C424" s="231"/>
    </row>
    <row r="425" ht="14.65" customHeight="1" spans="1:3">
      <c r="A425" s="232" t="s">
        <v>304</v>
      </c>
      <c r="B425" s="230">
        <v>50</v>
      </c>
      <c r="C425" s="231"/>
    </row>
    <row r="426" ht="14.65" customHeight="1" spans="1:3">
      <c r="A426" s="232" t="s">
        <v>305</v>
      </c>
      <c r="B426" s="230"/>
      <c r="C426" s="231"/>
    </row>
    <row r="427" ht="14.65" customHeight="1" spans="1:3">
      <c r="A427" s="232" t="s">
        <v>306</v>
      </c>
      <c r="B427" s="230">
        <f>SUM(B428:B433)</f>
        <v>6263</v>
      </c>
      <c r="C427" s="231"/>
    </row>
    <row r="428" ht="14.65" customHeight="1" spans="1:3">
      <c r="A428" s="232" t="s">
        <v>307</v>
      </c>
      <c r="B428" s="230">
        <v>500</v>
      </c>
      <c r="C428" s="231"/>
    </row>
    <row r="429" ht="14.65" customHeight="1" spans="1:3">
      <c r="A429" s="232" t="s">
        <v>308</v>
      </c>
      <c r="B429" s="230"/>
      <c r="C429" s="231"/>
    </row>
    <row r="430" ht="14.65" customHeight="1" spans="1:3">
      <c r="A430" s="232" t="s">
        <v>309</v>
      </c>
      <c r="B430" s="230">
        <v>5763</v>
      </c>
      <c r="C430" s="231"/>
    </row>
    <row r="431" ht="14.65" customHeight="1" spans="1:3">
      <c r="A431" s="232" t="s">
        <v>310</v>
      </c>
      <c r="B431" s="230"/>
      <c r="C431" s="231"/>
    </row>
    <row r="432" ht="14.65" customHeight="1" spans="1:3">
      <c r="A432" s="232" t="s">
        <v>311</v>
      </c>
      <c r="B432" s="230"/>
      <c r="C432" s="231"/>
    </row>
    <row r="433" ht="14.65" customHeight="1" spans="1:3">
      <c r="A433" s="232" t="s">
        <v>312</v>
      </c>
      <c r="B433" s="230"/>
      <c r="C433" s="231"/>
    </row>
    <row r="434" ht="14.65" customHeight="1" spans="1:3">
      <c r="A434" s="229" t="s">
        <v>313</v>
      </c>
      <c r="B434" s="230"/>
      <c r="C434" s="231"/>
    </row>
    <row r="435" ht="14.65" customHeight="1" spans="1:3">
      <c r="A435" s="232" t="s">
        <v>314</v>
      </c>
      <c r="B435" s="230"/>
      <c r="C435" s="231"/>
    </row>
    <row r="436" ht="14.65" customHeight="1" spans="1:3">
      <c r="A436" s="232" t="s">
        <v>315</v>
      </c>
      <c r="B436" s="230">
        <f>B437+B442+B451+B457+B462+B467+B472+B479+B483+B487</f>
        <v>4357</v>
      </c>
      <c r="C436" s="231"/>
    </row>
    <row r="437" ht="14.65" customHeight="1" spans="1:3">
      <c r="A437" s="232" t="s">
        <v>316</v>
      </c>
      <c r="B437" s="230">
        <v>2870</v>
      </c>
      <c r="C437" s="231"/>
    </row>
    <row r="438" ht="14.65" customHeight="1" spans="1:3">
      <c r="A438" s="232" t="s">
        <v>37</v>
      </c>
      <c r="B438" s="230"/>
      <c r="C438" s="231"/>
    </row>
    <row r="439" ht="14.65" customHeight="1" spans="1:3">
      <c r="A439" s="232" t="s">
        <v>38</v>
      </c>
      <c r="B439" s="230"/>
      <c r="C439" s="231"/>
    </row>
    <row r="440" ht="14.65" customHeight="1" spans="1:3">
      <c r="A440" s="232" t="s">
        <v>39</v>
      </c>
      <c r="B440" s="230"/>
      <c r="C440" s="231"/>
    </row>
    <row r="441" ht="14.65" customHeight="1" spans="1:3">
      <c r="A441" s="232" t="s">
        <v>317</v>
      </c>
      <c r="B441" s="230">
        <v>2870</v>
      </c>
      <c r="C441" s="231"/>
    </row>
    <row r="442" ht="14.65" customHeight="1" spans="1:3">
      <c r="A442" s="232" t="s">
        <v>318</v>
      </c>
      <c r="B442" s="230">
        <v>250</v>
      </c>
      <c r="C442" s="231"/>
    </row>
    <row r="443" ht="14.65" customHeight="1" spans="1:3">
      <c r="A443" s="232" t="s">
        <v>319</v>
      </c>
      <c r="B443" s="230"/>
      <c r="C443" s="231"/>
    </row>
    <row r="444" ht="14.65" customHeight="1" spans="1:3">
      <c r="A444" s="232" t="s">
        <v>320</v>
      </c>
      <c r="B444" s="230"/>
      <c r="C444" s="231"/>
    </row>
    <row r="445" ht="14.65" customHeight="1" spans="1:3">
      <c r="A445" s="232" t="s">
        <v>321</v>
      </c>
      <c r="B445" s="230"/>
      <c r="C445" s="231"/>
    </row>
    <row r="446" ht="14.65" customHeight="1" spans="1:3">
      <c r="A446" s="232" t="s">
        <v>322</v>
      </c>
      <c r="B446" s="230"/>
      <c r="C446" s="231"/>
    </row>
    <row r="447" ht="14.65" customHeight="1" spans="1:3">
      <c r="A447" s="232" t="s">
        <v>323</v>
      </c>
      <c r="B447" s="230"/>
      <c r="C447" s="231"/>
    </row>
    <row r="448" ht="14.65" customHeight="1" spans="1:3">
      <c r="A448" s="232" t="s">
        <v>324</v>
      </c>
      <c r="B448" s="230"/>
      <c r="C448" s="231"/>
    </row>
    <row r="449" ht="14.65" customHeight="1" spans="1:3">
      <c r="A449" s="232" t="s">
        <v>325</v>
      </c>
      <c r="B449" s="230"/>
      <c r="C449" s="231"/>
    </row>
    <row r="450" ht="14.65" customHeight="1" spans="1:3">
      <c r="A450" s="232" t="s">
        <v>326</v>
      </c>
      <c r="B450" s="230">
        <v>250</v>
      </c>
      <c r="C450" s="231"/>
    </row>
    <row r="451" ht="14.65" customHeight="1" spans="1:3">
      <c r="A451" s="232" t="s">
        <v>327</v>
      </c>
      <c r="B451" s="230"/>
      <c r="C451" s="231"/>
    </row>
    <row r="452" ht="14.65" customHeight="1" spans="1:3">
      <c r="A452" s="232" t="s">
        <v>319</v>
      </c>
      <c r="B452" s="230"/>
      <c r="C452" s="231"/>
    </row>
    <row r="453" ht="14.65" customHeight="1" spans="1:3">
      <c r="A453" s="232" t="s">
        <v>328</v>
      </c>
      <c r="B453" s="230"/>
      <c r="C453" s="231"/>
    </row>
    <row r="454" ht="14.65" customHeight="1" spans="1:3">
      <c r="A454" s="232" t="s">
        <v>329</v>
      </c>
      <c r="B454" s="230"/>
      <c r="C454" s="231"/>
    </row>
    <row r="455" ht="14.65" customHeight="1" spans="1:3">
      <c r="A455" s="232" t="s">
        <v>330</v>
      </c>
      <c r="B455" s="230"/>
      <c r="C455" s="231"/>
    </row>
    <row r="456" ht="14.65" customHeight="1" spans="1:3">
      <c r="A456" s="232" t="s">
        <v>331</v>
      </c>
      <c r="B456" s="230"/>
      <c r="C456" s="231"/>
    </row>
    <row r="457" ht="14.65" customHeight="1" spans="1:3">
      <c r="A457" s="232" t="s">
        <v>332</v>
      </c>
      <c r="B457" s="230"/>
      <c r="C457" s="231"/>
    </row>
    <row r="458" ht="14.65" customHeight="1" spans="1:3">
      <c r="A458" s="232" t="s">
        <v>319</v>
      </c>
      <c r="B458" s="230"/>
      <c r="C458" s="231"/>
    </row>
    <row r="459" ht="14.65" customHeight="1" spans="1:3">
      <c r="A459" s="232" t="s">
        <v>333</v>
      </c>
      <c r="B459" s="230"/>
      <c r="C459" s="231"/>
    </row>
    <row r="460" ht="14.65" customHeight="1" spans="1:3">
      <c r="A460" s="232" t="s">
        <v>334</v>
      </c>
      <c r="B460" s="230"/>
      <c r="C460" s="231"/>
    </row>
    <row r="461" ht="14.65" customHeight="1" spans="1:3">
      <c r="A461" s="232" t="s">
        <v>335</v>
      </c>
      <c r="B461" s="230"/>
      <c r="C461" s="231"/>
    </row>
    <row r="462" ht="14.65" customHeight="1" spans="1:3">
      <c r="A462" s="232" t="s">
        <v>336</v>
      </c>
      <c r="B462" s="230">
        <v>1000</v>
      </c>
      <c r="C462" s="231"/>
    </row>
    <row r="463" ht="14.65" customHeight="1" spans="1:3">
      <c r="A463" s="232" t="s">
        <v>319</v>
      </c>
      <c r="B463" s="230"/>
      <c r="C463" s="231"/>
    </row>
    <row r="464" ht="14.65" customHeight="1" spans="1:3">
      <c r="A464" s="232" t="s">
        <v>337</v>
      </c>
      <c r="B464" s="230">
        <v>1000</v>
      </c>
      <c r="C464" s="231"/>
    </row>
    <row r="465" ht="14.65" customHeight="1" spans="1:3">
      <c r="A465" s="232" t="s">
        <v>338</v>
      </c>
      <c r="B465" s="230"/>
      <c r="C465" s="231"/>
    </row>
    <row r="466" ht="14.65" customHeight="1" spans="1:3">
      <c r="A466" s="232" t="s">
        <v>339</v>
      </c>
      <c r="B466" s="230"/>
      <c r="C466" s="231"/>
    </row>
    <row r="467" ht="14.65" customHeight="1" spans="1:3">
      <c r="A467" s="232" t="s">
        <v>340</v>
      </c>
      <c r="B467" s="230"/>
      <c r="C467" s="231"/>
    </row>
    <row r="468" ht="14.65" customHeight="1" spans="1:3">
      <c r="A468" s="232" t="s">
        <v>341</v>
      </c>
      <c r="B468" s="230"/>
      <c r="C468" s="231"/>
    </row>
    <row r="469" ht="14.65" customHeight="1" spans="1:3">
      <c r="A469" s="232" t="s">
        <v>342</v>
      </c>
      <c r="B469" s="230"/>
      <c r="C469" s="231"/>
    </row>
    <row r="470" ht="14.65" customHeight="1" spans="1:3">
      <c r="A470" s="232" t="s">
        <v>343</v>
      </c>
      <c r="B470" s="230"/>
      <c r="C470" s="231"/>
    </row>
    <row r="471" ht="14.65" customHeight="1" spans="1:3">
      <c r="A471" s="232" t="s">
        <v>344</v>
      </c>
      <c r="B471" s="230"/>
      <c r="C471" s="231"/>
    </row>
    <row r="472" ht="14.65" customHeight="1" spans="1:3">
      <c r="A472" s="232" t="s">
        <v>345</v>
      </c>
      <c r="B472" s="230">
        <f>SUM(B473:B478)</f>
        <v>157</v>
      </c>
      <c r="C472" s="231"/>
    </row>
    <row r="473" ht="14.65" customHeight="1" spans="1:3">
      <c r="A473" s="232" t="s">
        <v>319</v>
      </c>
      <c r="B473" s="230">
        <v>76</v>
      </c>
      <c r="C473" s="231"/>
    </row>
    <row r="474" ht="14.65" customHeight="1" spans="1:3">
      <c r="A474" s="232" t="s">
        <v>346</v>
      </c>
      <c r="B474" s="230">
        <v>45</v>
      </c>
      <c r="C474" s="231"/>
    </row>
    <row r="475" ht="14.65" customHeight="1" spans="1:3">
      <c r="A475" s="232" t="s">
        <v>347</v>
      </c>
      <c r="B475" s="230"/>
      <c r="C475" s="231"/>
    </row>
    <row r="476" ht="14.65" customHeight="1" spans="1:3">
      <c r="A476" s="232" t="s">
        <v>348</v>
      </c>
      <c r="B476" s="230"/>
      <c r="C476" s="231"/>
    </row>
    <row r="477" ht="14.65" customHeight="1" spans="1:3">
      <c r="A477" s="232" t="s">
        <v>349</v>
      </c>
      <c r="B477" s="230"/>
      <c r="C477" s="231"/>
    </row>
    <row r="478" ht="14.65" customHeight="1" spans="1:3">
      <c r="A478" s="232" t="s">
        <v>350</v>
      </c>
      <c r="B478" s="230">
        <v>36</v>
      </c>
      <c r="C478" s="231"/>
    </row>
    <row r="479" ht="14.65" customHeight="1" spans="1:3">
      <c r="A479" s="232" t="s">
        <v>351</v>
      </c>
      <c r="B479" s="230"/>
      <c r="C479" s="231"/>
    </row>
    <row r="480" ht="14.65" customHeight="1" spans="1:3">
      <c r="A480" s="232" t="s">
        <v>352</v>
      </c>
      <c r="B480" s="230"/>
      <c r="C480" s="231"/>
    </row>
    <row r="481" ht="14.65" customHeight="1" spans="1:3">
      <c r="A481" s="232" t="s">
        <v>353</v>
      </c>
      <c r="B481" s="230"/>
      <c r="C481" s="231"/>
    </row>
    <row r="482" ht="14.65" customHeight="1" spans="1:3">
      <c r="A482" s="232" t="s">
        <v>354</v>
      </c>
      <c r="B482" s="230"/>
      <c r="C482" s="231"/>
    </row>
    <row r="483" ht="14.65" customHeight="1" spans="1:3">
      <c r="A483" s="232" t="s">
        <v>355</v>
      </c>
      <c r="B483" s="230"/>
      <c r="C483" s="231"/>
    </row>
    <row r="484" ht="14.65" customHeight="1" spans="1:3">
      <c r="A484" s="232" t="s">
        <v>356</v>
      </c>
      <c r="B484" s="230"/>
      <c r="C484" s="231"/>
    </row>
    <row r="485" ht="14.65" customHeight="1" spans="1:3">
      <c r="A485" s="232" t="s">
        <v>357</v>
      </c>
      <c r="B485" s="230"/>
      <c r="C485" s="231"/>
    </row>
    <row r="486" ht="14.65" customHeight="1" spans="1:3">
      <c r="A486" s="232" t="s">
        <v>358</v>
      </c>
      <c r="B486" s="230"/>
      <c r="C486" s="231"/>
    </row>
    <row r="487" ht="14.65" customHeight="1" spans="1:3">
      <c r="A487" s="232" t="s">
        <v>359</v>
      </c>
      <c r="B487" s="230">
        <v>80</v>
      </c>
      <c r="C487" s="231"/>
    </row>
    <row r="488" ht="14.65" customHeight="1" spans="1:3">
      <c r="A488" s="232" t="s">
        <v>360</v>
      </c>
      <c r="B488" s="230"/>
      <c r="C488" s="231"/>
    </row>
    <row r="489" ht="14.65" customHeight="1" spans="1:3">
      <c r="A489" s="232" t="s">
        <v>361</v>
      </c>
      <c r="B489" s="230"/>
      <c r="C489" s="231"/>
    </row>
    <row r="490" ht="14.65" customHeight="1" spans="1:3">
      <c r="A490" s="232" t="s">
        <v>362</v>
      </c>
      <c r="B490" s="230"/>
      <c r="C490" s="231"/>
    </row>
    <row r="491" ht="14.65" customHeight="1" spans="1:3">
      <c r="A491" s="232" t="s">
        <v>363</v>
      </c>
      <c r="B491" s="230">
        <v>80</v>
      </c>
      <c r="C491" s="231"/>
    </row>
    <row r="492" ht="14.65" customHeight="1" spans="1:3">
      <c r="A492" s="232" t="s">
        <v>364</v>
      </c>
      <c r="B492" s="230">
        <f>B493+B509+B517+B528+B537+B545</f>
        <v>14652</v>
      </c>
      <c r="C492" s="231"/>
    </row>
    <row r="493" ht="14.65" customHeight="1" spans="1:3">
      <c r="A493" s="232" t="s">
        <v>365</v>
      </c>
      <c r="B493" s="230">
        <f>SUM(B494:B508)</f>
        <v>7067</v>
      </c>
      <c r="C493" s="231"/>
    </row>
    <row r="494" ht="14.65" customHeight="1" spans="1:3">
      <c r="A494" s="232" t="s">
        <v>37</v>
      </c>
      <c r="B494" s="230">
        <v>94</v>
      </c>
      <c r="C494" s="231"/>
    </row>
    <row r="495" ht="14.65" customHeight="1" spans="1:3">
      <c r="A495" s="232" t="s">
        <v>38</v>
      </c>
      <c r="B495" s="230"/>
      <c r="C495" s="231"/>
    </row>
    <row r="496" ht="14.65" customHeight="1" spans="1:3">
      <c r="A496" s="232" t="s">
        <v>39</v>
      </c>
      <c r="B496" s="230"/>
      <c r="C496" s="231"/>
    </row>
    <row r="497" ht="14.65" customHeight="1" spans="1:3">
      <c r="A497" s="232" t="s">
        <v>366</v>
      </c>
      <c r="B497" s="230">
        <v>76</v>
      </c>
      <c r="C497" s="231"/>
    </row>
    <row r="498" ht="14.65" customHeight="1" spans="1:3">
      <c r="A498" s="232" t="s">
        <v>367</v>
      </c>
      <c r="B498" s="230"/>
      <c r="C498" s="231"/>
    </row>
    <row r="499" ht="14.65" customHeight="1" spans="1:3">
      <c r="A499" s="232" t="s">
        <v>368</v>
      </c>
      <c r="B499" s="230"/>
      <c r="C499" s="231"/>
    </row>
    <row r="500" ht="14.65" customHeight="1" spans="1:3">
      <c r="A500" s="232" t="s">
        <v>369</v>
      </c>
      <c r="B500" s="230"/>
      <c r="C500" s="231"/>
    </row>
    <row r="501" ht="14.65" customHeight="1" spans="1:3">
      <c r="A501" s="232" t="s">
        <v>370</v>
      </c>
      <c r="B501" s="230">
        <v>31</v>
      </c>
      <c r="C501" s="231"/>
    </row>
    <row r="502" ht="14.65" customHeight="1" spans="1:3">
      <c r="A502" s="232" t="s">
        <v>371</v>
      </c>
      <c r="B502" s="230">
        <v>151</v>
      </c>
      <c r="C502" s="231"/>
    </row>
    <row r="503" ht="14.65" customHeight="1" spans="1:3">
      <c r="A503" s="232" t="s">
        <v>372</v>
      </c>
      <c r="B503" s="230">
        <v>193</v>
      </c>
      <c r="C503" s="231"/>
    </row>
    <row r="504" ht="14.65" customHeight="1" spans="1:3">
      <c r="A504" s="232" t="s">
        <v>373</v>
      </c>
      <c r="B504" s="230">
        <v>124</v>
      </c>
      <c r="C504" s="231"/>
    </row>
    <row r="505" ht="14.65" customHeight="1" spans="1:3">
      <c r="A505" s="232" t="s">
        <v>374</v>
      </c>
      <c r="B505" s="230">
        <v>112</v>
      </c>
      <c r="C505" s="231"/>
    </row>
    <row r="506" ht="14.65" customHeight="1" spans="1:3">
      <c r="A506" s="232" t="s">
        <v>375</v>
      </c>
      <c r="B506" s="230"/>
      <c r="C506" s="231"/>
    </row>
    <row r="507" ht="14.65" customHeight="1" spans="1:3">
      <c r="A507" s="232" t="s">
        <v>376</v>
      </c>
      <c r="B507" s="230">
        <v>85</v>
      </c>
      <c r="C507" s="231"/>
    </row>
    <row r="508" ht="14.65" customHeight="1" spans="1:3">
      <c r="A508" s="232" t="s">
        <v>377</v>
      </c>
      <c r="B508" s="230">
        <v>6201</v>
      </c>
      <c r="C508" s="231"/>
    </row>
    <row r="509" ht="14.65" customHeight="1" spans="1:3">
      <c r="A509" s="232" t="s">
        <v>378</v>
      </c>
      <c r="B509" s="230">
        <f>SUM(B510:B516)</f>
        <v>2725</v>
      </c>
      <c r="C509" s="231"/>
    </row>
    <row r="510" ht="14.65" customHeight="1" spans="1:3">
      <c r="A510" s="232" t="s">
        <v>37</v>
      </c>
      <c r="B510" s="230"/>
      <c r="C510" s="231"/>
    </row>
    <row r="511" ht="14.65" customHeight="1" spans="1:3">
      <c r="A511" s="232" t="s">
        <v>38</v>
      </c>
      <c r="B511" s="230"/>
      <c r="C511" s="231"/>
    </row>
    <row r="512" ht="14.65" customHeight="1" spans="1:3">
      <c r="A512" s="232" t="s">
        <v>39</v>
      </c>
      <c r="B512" s="230"/>
      <c r="C512" s="231"/>
    </row>
    <row r="513" ht="14.65" customHeight="1" spans="1:3">
      <c r="A513" s="232" t="s">
        <v>379</v>
      </c>
      <c r="B513" s="230">
        <v>2646</v>
      </c>
      <c r="C513" s="231"/>
    </row>
    <row r="514" ht="14.65" customHeight="1" spans="1:3">
      <c r="A514" s="232" t="s">
        <v>380</v>
      </c>
      <c r="B514" s="230">
        <v>63</v>
      </c>
      <c r="C514" s="231"/>
    </row>
    <row r="515" ht="14.65" customHeight="1" spans="1:3">
      <c r="A515" s="232" t="s">
        <v>381</v>
      </c>
      <c r="B515" s="230"/>
      <c r="C515" s="231"/>
    </row>
    <row r="516" ht="14.65" customHeight="1" spans="1:3">
      <c r="A516" s="232" t="s">
        <v>382</v>
      </c>
      <c r="B516" s="230">
        <v>16</v>
      </c>
      <c r="C516" s="231"/>
    </row>
    <row r="517" ht="14.65" customHeight="1" spans="1:3">
      <c r="A517" s="232" t="s">
        <v>383</v>
      </c>
      <c r="B517" s="230">
        <f>SUM(B518:B527)</f>
        <v>1110</v>
      </c>
      <c r="C517" s="231"/>
    </row>
    <row r="518" ht="14.65" customHeight="1" spans="1:3">
      <c r="A518" s="232" t="s">
        <v>37</v>
      </c>
      <c r="B518" s="230"/>
      <c r="C518" s="231"/>
    </row>
    <row r="519" ht="14.65" customHeight="1" spans="1:3">
      <c r="A519" s="232" t="s">
        <v>38</v>
      </c>
      <c r="B519" s="230"/>
      <c r="C519" s="231"/>
    </row>
    <row r="520" ht="14.65" customHeight="1" spans="1:3">
      <c r="A520" s="232" t="s">
        <v>39</v>
      </c>
      <c r="B520" s="230"/>
      <c r="C520" s="231"/>
    </row>
    <row r="521" ht="14.65" customHeight="1" spans="1:3">
      <c r="A521" s="232" t="s">
        <v>384</v>
      </c>
      <c r="B521" s="230"/>
      <c r="C521" s="231"/>
    </row>
    <row r="522" ht="14.65" customHeight="1" spans="1:3">
      <c r="A522" s="232" t="s">
        <v>385</v>
      </c>
      <c r="B522" s="230">
        <v>180</v>
      </c>
      <c r="C522" s="231"/>
    </row>
    <row r="523" ht="14.65" customHeight="1" spans="1:3">
      <c r="A523" s="232" t="s">
        <v>386</v>
      </c>
      <c r="B523" s="230"/>
      <c r="C523" s="231"/>
    </row>
    <row r="524" ht="14.65" customHeight="1" spans="1:3">
      <c r="A524" s="232" t="s">
        <v>387</v>
      </c>
      <c r="B524" s="230">
        <v>66</v>
      </c>
      <c r="C524" s="231"/>
    </row>
    <row r="525" ht="14.65" customHeight="1" spans="1:3">
      <c r="A525" s="232" t="s">
        <v>388</v>
      </c>
      <c r="B525" s="230">
        <v>204</v>
      </c>
      <c r="C525" s="231"/>
    </row>
    <row r="526" ht="14.65" customHeight="1" spans="1:3">
      <c r="A526" s="232" t="s">
        <v>389</v>
      </c>
      <c r="B526" s="230"/>
      <c r="C526" s="231"/>
    </row>
    <row r="527" ht="14.65" customHeight="1" spans="1:3">
      <c r="A527" s="232" t="s">
        <v>390</v>
      </c>
      <c r="B527" s="230">
        <v>660</v>
      </c>
      <c r="C527" s="231"/>
    </row>
    <row r="528" ht="14.65" customHeight="1" spans="1:3">
      <c r="A528" s="232" t="s">
        <v>391</v>
      </c>
      <c r="B528" s="230">
        <v>25</v>
      </c>
      <c r="C528" s="231"/>
    </row>
    <row r="529" ht="14.65" customHeight="1" spans="1:3">
      <c r="A529" s="232" t="s">
        <v>37</v>
      </c>
      <c r="B529" s="230"/>
      <c r="C529" s="231"/>
    </row>
    <row r="530" ht="14.65" customHeight="1" spans="1:3">
      <c r="A530" s="232" t="s">
        <v>38</v>
      </c>
      <c r="B530" s="230"/>
      <c r="C530" s="231"/>
    </row>
    <row r="531" ht="14.65" customHeight="1" spans="1:3">
      <c r="A531" s="232" t="s">
        <v>39</v>
      </c>
      <c r="B531" s="230"/>
      <c r="C531" s="231"/>
    </row>
    <row r="532" ht="14.65" customHeight="1" spans="1:3">
      <c r="A532" s="232" t="s">
        <v>392</v>
      </c>
      <c r="B532" s="230"/>
      <c r="C532" s="231"/>
    </row>
    <row r="533" ht="14.65" customHeight="1" spans="1:3">
      <c r="A533" s="232" t="s">
        <v>393</v>
      </c>
      <c r="B533" s="230"/>
      <c r="C533" s="231"/>
    </row>
    <row r="534" ht="14.65" customHeight="1" spans="1:3">
      <c r="A534" s="232" t="s">
        <v>394</v>
      </c>
      <c r="B534" s="230"/>
      <c r="C534" s="231"/>
    </row>
    <row r="535" ht="14.65" customHeight="1" spans="1:3">
      <c r="A535" s="232" t="s">
        <v>395</v>
      </c>
      <c r="B535" s="230"/>
      <c r="C535" s="231"/>
    </row>
    <row r="536" ht="14.65" customHeight="1" spans="1:3">
      <c r="A536" s="232" t="s">
        <v>396</v>
      </c>
      <c r="B536" s="230">
        <v>25</v>
      </c>
      <c r="C536" s="231"/>
    </row>
    <row r="537" ht="14.65" customHeight="1" spans="1:3">
      <c r="A537" s="232" t="s">
        <v>397</v>
      </c>
      <c r="B537" s="230">
        <f>SUM(B538:B544)</f>
        <v>2241</v>
      </c>
      <c r="C537" s="231"/>
    </row>
    <row r="538" ht="14.65" customHeight="1" spans="1:3">
      <c r="A538" s="232" t="s">
        <v>37</v>
      </c>
      <c r="B538" s="230"/>
      <c r="C538" s="231"/>
    </row>
    <row r="539" ht="14.65" customHeight="1" spans="1:3">
      <c r="A539" s="232" t="s">
        <v>38</v>
      </c>
      <c r="B539" s="230"/>
      <c r="C539" s="231"/>
    </row>
    <row r="540" ht="14.65" customHeight="1" spans="1:3">
      <c r="A540" s="232" t="s">
        <v>39</v>
      </c>
      <c r="B540" s="230"/>
      <c r="C540" s="231"/>
    </row>
    <row r="541" ht="14.65" customHeight="1" spans="1:3">
      <c r="A541" s="232" t="s">
        <v>398</v>
      </c>
      <c r="B541" s="230"/>
      <c r="C541" s="231"/>
    </row>
    <row r="542" ht="14.65" customHeight="1" spans="1:3">
      <c r="A542" s="232" t="s">
        <v>399</v>
      </c>
      <c r="B542" s="230">
        <v>24</v>
      </c>
      <c r="C542" s="231"/>
    </row>
    <row r="543" ht="14.65" customHeight="1" spans="1:3">
      <c r="A543" s="232" t="s">
        <v>400</v>
      </c>
      <c r="B543" s="230">
        <v>2203</v>
      </c>
      <c r="C543" s="231"/>
    </row>
    <row r="544" ht="14.65" customHeight="1" spans="1:3">
      <c r="A544" s="232" t="s">
        <v>401</v>
      </c>
      <c r="B544" s="230">
        <v>14</v>
      </c>
      <c r="C544" s="231"/>
    </row>
    <row r="545" ht="14.65" customHeight="1" spans="1:3">
      <c r="A545" s="232" t="s">
        <v>402</v>
      </c>
      <c r="B545" s="230">
        <f>SUM(B546:B548)</f>
        <v>1484</v>
      </c>
      <c r="C545" s="231"/>
    </row>
    <row r="546" ht="14.65" customHeight="1" spans="1:3">
      <c r="A546" s="232" t="s">
        <v>403</v>
      </c>
      <c r="B546" s="230">
        <v>1003</v>
      </c>
      <c r="C546" s="231"/>
    </row>
    <row r="547" ht="14.65" customHeight="1" spans="1:3">
      <c r="A547" s="232" t="s">
        <v>404</v>
      </c>
      <c r="B547" s="230"/>
      <c r="C547" s="231"/>
    </row>
    <row r="548" ht="14.65" customHeight="1" spans="1:3">
      <c r="A548" s="232" t="s">
        <v>405</v>
      </c>
      <c r="B548" s="230">
        <v>481</v>
      </c>
      <c r="C548" s="231"/>
    </row>
    <row r="549" ht="14.65" customHeight="1" spans="1:3">
      <c r="A549" s="232" t="s">
        <v>406</v>
      </c>
      <c r="B549" s="230">
        <f>B550+B569+B579+B592+B602+B611+B618+B626+B635+B641+B644+B647+B653+B656+B660+B664+B672+B675</f>
        <v>89523</v>
      </c>
      <c r="C549" s="231"/>
    </row>
    <row r="550" ht="14.65" customHeight="1" spans="1:3">
      <c r="A550" s="232" t="s">
        <v>407</v>
      </c>
      <c r="B550" s="230">
        <f>SUM(B551:B568)</f>
        <v>1943</v>
      </c>
      <c r="C550" s="231"/>
    </row>
    <row r="551" ht="14.65" customHeight="1" spans="1:3">
      <c r="A551" s="232" t="s">
        <v>37</v>
      </c>
      <c r="B551" s="230">
        <v>200</v>
      </c>
      <c r="C551" s="231"/>
    </row>
    <row r="552" ht="14.65" customHeight="1" spans="1:3">
      <c r="A552" s="232" t="s">
        <v>38</v>
      </c>
      <c r="B552" s="230"/>
      <c r="C552" s="231"/>
    </row>
    <row r="553" ht="14.65" customHeight="1" spans="1:3">
      <c r="A553" s="232" t="s">
        <v>39</v>
      </c>
      <c r="B553" s="230"/>
      <c r="C553" s="231"/>
    </row>
    <row r="554" ht="14.65" customHeight="1" spans="1:3">
      <c r="A554" s="232" t="s">
        <v>408</v>
      </c>
      <c r="B554" s="230"/>
      <c r="C554" s="231"/>
    </row>
    <row r="555" ht="14.65" customHeight="1" spans="1:3">
      <c r="A555" s="232" t="s">
        <v>409</v>
      </c>
      <c r="B555" s="230">
        <v>127</v>
      </c>
      <c r="C555" s="231"/>
    </row>
    <row r="556" ht="14.65" customHeight="1" spans="1:3">
      <c r="A556" s="232" t="s">
        <v>410</v>
      </c>
      <c r="B556" s="230">
        <v>130</v>
      </c>
      <c r="C556" s="231"/>
    </row>
    <row r="557" ht="14.65" customHeight="1" spans="1:3">
      <c r="A557" s="232" t="s">
        <v>411</v>
      </c>
      <c r="B557" s="230"/>
      <c r="C557" s="231"/>
    </row>
    <row r="558" ht="14.65" customHeight="1" spans="1:3">
      <c r="A558" s="232" t="s">
        <v>77</v>
      </c>
      <c r="B558" s="230"/>
      <c r="C558" s="231"/>
    </row>
    <row r="559" ht="14.65" customHeight="1" spans="1:3">
      <c r="A559" s="232" t="s">
        <v>412</v>
      </c>
      <c r="B559" s="230">
        <v>594</v>
      </c>
      <c r="C559" s="231"/>
    </row>
    <row r="560" ht="14.65" customHeight="1" spans="1:3">
      <c r="A560" s="232" t="s">
        <v>413</v>
      </c>
      <c r="B560" s="230"/>
      <c r="C560" s="231"/>
    </row>
    <row r="561" ht="14.65" customHeight="1" spans="1:232">
      <c r="A561" s="232" t="s">
        <v>414</v>
      </c>
      <c r="B561" s="230">
        <v>170</v>
      </c>
      <c r="C561" s="231"/>
    </row>
    <row r="562" ht="14.65" customHeight="1" spans="1:232">
      <c r="A562" s="232" t="s">
        <v>415</v>
      </c>
      <c r="B562" s="230">
        <v>66</v>
      </c>
      <c r="C562" s="231"/>
    </row>
    <row r="563" ht="14.65" customHeight="1" spans="1:232">
      <c r="A563" s="232" t="s">
        <v>416</v>
      </c>
      <c r="B563" s="230"/>
      <c r="C563" s="231"/>
    </row>
    <row r="564" ht="14.65" customHeight="1" spans="1:232">
      <c r="A564" s="232" t="s">
        <v>417</v>
      </c>
      <c r="B564" s="230"/>
      <c r="C564" s="231"/>
    </row>
    <row r="565" ht="14.65" customHeight="1" spans="1:232">
      <c r="A565" s="232" t="s">
        <v>418</v>
      </c>
      <c r="B565" s="230"/>
      <c r="C565" s="231"/>
    </row>
    <row r="566" ht="14.65" customHeight="1" spans="1:232">
      <c r="A566" s="232" t="s">
        <v>419</v>
      </c>
      <c r="B566" s="230"/>
      <c r="C566" s="231"/>
    </row>
    <row r="567" ht="14.65" customHeight="1" spans="1:232">
      <c r="A567" s="232" t="s">
        <v>46</v>
      </c>
      <c r="B567" s="230">
        <v>69</v>
      </c>
      <c r="C567" s="231"/>
    </row>
    <row r="568" ht="14.65" customHeight="1" spans="1:232">
      <c r="A568" s="232" t="s">
        <v>420</v>
      </c>
      <c r="B568" s="230">
        <v>587</v>
      </c>
      <c r="C568" s="231"/>
    </row>
    <row r="569" s="220" customFormat="1" ht="14.65" customHeight="1" spans="1:232">
      <c r="A569" s="233" t="s">
        <v>421</v>
      </c>
      <c r="B569" s="234">
        <f>SUM(B570:B576)</f>
        <v>525</v>
      </c>
      <c r="C569" s="231"/>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c r="BB569" s="222"/>
      <c r="BC569" s="222"/>
      <c r="BD569" s="222"/>
      <c r="BE569" s="222"/>
      <c r="BF569" s="222"/>
      <c r="BG569" s="222"/>
      <c r="BH569" s="222"/>
      <c r="BI569" s="222"/>
      <c r="BJ569" s="222"/>
      <c r="BK569" s="222"/>
      <c r="BL569" s="222"/>
      <c r="BM569" s="222"/>
      <c r="BN569" s="222"/>
      <c r="BO569" s="222"/>
      <c r="BP569" s="222"/>
      <c r="BQ569" s="222"/>
      <c r="BR569" s="222"/>
      <c r="BS569" s="222"/>
      <c r="BT569" s="222"/>
      <c r="BU569" s="222"/>
      <c r="BV569" s="222"/>
      <c r="BW569" s="222"/>
      <c r="BX569" s="222"/>
      <c r="BY569" s="222"/>
      <c r="BZ569" s="222"/>
      <c r="CA569" s="222"/>
      <c r="CB569" s="222"/>
      <c r="CC569" s="222"/>
      <c r="CD569" s="222"/>
      <c r="CE569" s="222"/>
      <c r="CF569" s="222"/>
      <c r="CG569" s="222"/>
      <c r="CH569" s="222"/>
      <c r="CI569" s="222"/>
      <c r="CJ569" s="222"/>
      <c r="CK569" s="222"/>
      <c r="CL569" s="222"/>
      <c r="CM569" s="222"/>
      <c r="CN569" s="222"/>
      <c r="CO569" s="222"/>
      <c r="CP569" s="222"/>
      <c r="CQ569" s="222"/>
      <c r="CR569" s="222"/>
      <c r="CS569" s="222"/>
      <c r="CT569" s="222"/>
      <c r="CU569" s="222"/>
      <c r="CV569" s="222"/>
      <c r="CW569" s="222"/>
      <c r="CX569" s="222"/>
      <c r="CY569" s="222"/>
      <c r="CZ569" s="222"/>
      <c r="DA569" s="222"/>
      <c r="DB569" s="222"/>
      <c r="DC569" s="222"/>
      <c r="DD569" s="222"/>
      <c r="DE569" s="222"/>
      <c r="DF569" s="222"/>
      <c r="DG569" s="222"/>
      <c r="DH569" s="222"/>
      <c r="DI569" s="222"/>
      <c r="DJ569" s="222"/>
      <c r="DK569" s="222"/>
      <c r="DL569" s="222"/>
      <c r="DM569" s="222"/>
      <c r="DN569" s="222"/>
      <c r="DO569" s="222"/>
      <c r="DP569" s="222"/>
      <c r="DQ569" s="222"/>
      <c r="DR569" s="222"/>
      <c r="DS569" s="222"/>
      <c r="DT569" s="222"/>
      <c r="DU569" s="222"/>
      <c r="DV569" s="222"/>
      <c r="DW569" s="222"/>
      <c r="DX569" s="222"/>
      <c r="DY569" s="222"/>
      <c r="DZ569" s="222"/>
      <c r="EA569" s="222"/>
      <c r="EB569" s="222"/>
      <c r="EC569" s="222"/>
      <c r="ED569" s="222"/>
      <c r="EE569" s="222"/>
      <c r="EF569" s="222"/>
      <c r="EG569" s="222"/>
      <c r="EH569" s="222"/>
      <c r="EI569" s="222"/>
      <c r="EJ569" s="222"/>
      <c r="EK569" s="222"/>
      <c r="EL569" s="222"/>
      <c r="EM569" s="222"/>
      <c r="EN569" s="222"/>
      <c r="EO569" s="222"/>
      <c r="EP569" s="222"/>
      <c r="EQ569" s="222"/>
      <c r="ER569" s="222"/>
      <c r="ES569" s="222"/>
      <c r="ET569" s="222"/>
      <c r="EU569" s="222"/>
      <c r="EV569" s="222"/>
      <c r="EW569" s="222"/>
      <c r="EX569" s="222"/>
      <c r="EY569" s="222"/>
      <c r="EZ569" s="222"/>
      <c r="FA569" s="222"/>
      <c r="FB569" s="222"/>
      <c r="FC569" s="222"/>
      <c r="FD569" s="222"/>
      <c r="FE569" s="222"/>
      <c r="FF569" s="222"/>
      <c r="FG569" s="222"/>
      <c r="FH569" s="222"/>
      <c r="FI569" s="222"/>
      <c r="FJ569" s="222"/>
      <c r="FK569" s="222"/>
      <c r="FL569" s="222"/>
      <c r="FM569" s="222"/>
      <c r="FN569" s="222"/>
      <c r="FO569" s="222"/>
      <c r="FP569" s="222"/>
      <c r="FQ569" s="222"/>
      <c r="FR569" s="222"/>
      <c r="FS569" s="222"/>
      <c r="FT569" s="222"/>
      <c r="FU569" s="222"/>
      <c r="FV569" s="222"/>
      <c r="FW569" s="222"/>
      <c r="FX569" s="222"/>
      <c r="FY569" s="222"/>
      <c r="FZ569" s="222"/>
      <c r="GA569" s="222"/>
      <c r="GB569" s="222"/>
      <c r="GC569" s="222"/>
      <c r="GD569" s="222"/>
      <c r="GE569" s="222"/>
      <c r="GF569" s="222"/>
      <c r="GG569" s="222"/>
      <c r="GH569" s="222"/>
      <c r="GI569" s="222"/>
      <c r="GJ569" s="222"/>
      <c r="GK569" s="222"/>
      <c r="GL569" s="222"/>
      <c r="GM569" s="222"/>
      <c r="GN569" s="222"/>
      <c r="GO569" s="222"/>
      <c r="GP569" s="222"/>
      <c r="GQ569" s="222"/>
      <c r="GR569" s="222"/>
      <c r="GS569" s="222"/>
      <c r="GT569" s="222"/>
      <c r="GU569" s="222"/>
      <c r="GV569" s="222"/>
      <c r="GW569" s="222"/>
      <c r="GX569" s="222"/>
      <c r="GY569" s="222"/>
      <c r="GZ569" s="222"/>
      <c r="HA569" s="222"/>
      <c r="HB569" s="222"/>
      <c r="HC569" s="222"/>
      <c r="HD569" s="222"/>
      <c r="HE569" s="222"/>
      <c r="HF569" s="222"/>
      <c r="HG569" s="222"/>
      <c r="HH569" s="222"/>
      <c r="HI569" s="222"/>
      <c r="HJ569" s="222"/>
      <c r="HK569" s="222"/>
      <c r="HL569" s="222"/>
      <c r="HM569" s="222"/>
      <c r="HN569" s="222"/>
      <c r="HO569" s="222"/>
      <c r="HP569" s="222"/>
      <c r="HQ569" s="222"/>
      <c r="HR569" s="222"/>
      <c r="HS569" s="222"/>
      <c r="HT569" s="222"/>
      <c r="HU569" s="222"/>
      <c r="HV569" s="222"/>
      <c r="HW569" s="222"/>
      <c r="HX569" s="222"/>
    </row>
    <row r="570" ht="14.65" customHeight="1" spans="1:232">
      <c r="A570" s="232" t="s">
        <v>37</v>
      </c>
      <c r="B570" s="230">
        <v>138</v>
      </c>
      <c r="C570" s="231"/>
    </row>
    <row r="571" ht="14.65" customHeight="1" spans="1:232">
      <c r="A571" s="232" t="s">
        <v>38</v>
      </c>
      <c r="B571" s="230"/>
      <c r="C571" s="231"/>
    </row>
    <row r="572" ht="14.65" customHeight="1" spans="1:232">
      <c r="A572" s="232" t="s">
        <v>39</v>
      </c>
      <c r="B572" s="230"/>
      <c r="C572" s="231"/>
    </row>
    <row r="573" ht="14.65" customHeight="1" spans="1:232">
      <c r="A573" s="232" t="s">
        <v>422</v>
      </c>
      <c r="B573" s="230"/>
      <c r="C573" s="231"/>
    </row>
    <row r="574" ht="14.65" customHeight="1" spans="1:232">
      <c r="A574" s="232" t="s">
        <v>423</v>
      </c>
      <c r="B574" s="230">
        <v>52</v>
      </c>
      <c r="C574" s="231"/>
    </row>
    <row r="575" ht="14.65" customHeight="1" spans="1:232">
      <c r="A575" s="232" t="s">
        <v>424</v>
      </c>
      <c r="B575" s="230">
        <v>7</v>
      </c>
      <c r="C575" s="231"/>
    </row>
    <row r="576" ht="14.65" customHeight="1" spans="1:232">
      <c r="A576" s="232" t="s">
        <v>425</v>
      </c>
      <c r="B576" s="230">
        <v>328</v>
      </c>
      <c r="C576" s="231"/>
    </row>
    <row r="577" ht="14.65" customHeight="1" spans="1:3">
      <c r="A577" s="232" t="s">
        <v>426</v>
      </c>
      <c r="B577" s="230"/>
      <c r="C577" s="231"/>
    </row>
    <row r="578" ht="14.65" customHeight="1" spans="1:3">
      <c r="A578" s="232" t="s">
        <v>427</v>
      </c>
      <c r="B578" s="230"/>
      <c r="C578" s="231"/>
    </row>
    <row r="579" ht="14.65" customHeight="1" spans="1:3">
      <c r="A579" s="232" t="s">
        <v>428</v>
      </c>
      <c r="B579" s="230">
        <f>SUM(B580:B587)</f>
        <v>45612</v>
      </c>
      <c r="C579" s="231"/>
    </row>
    <row r="580" ht="14.65" customHeight="1" spans="1:3">
      <c r="A580" s="232" t="s">
        <v>429</v>
      </c>
      <c r="B580" s="230">
        <v>1314</v>
      </c>
      <c r="C580" s="231"/>
    </row>
    <row r="581" ht="14.65" customHeight="1" spans="1:3">
      <c r="A581" s="232" t="s">
        <v>430</v>
      </c>
      <c r="B581" s="230">
        <v>6191</v>
      </c>
      <c r="C581" s="231"/>
    </row>
    <row r="582" ht="14.65" customHeight="1" spans="1:3">
      <c r="A582" s="232" t="s">
        <v>431</v>
      </c>
      <c r="B582" s="230">
        <v>273</v>
      </c>
      <c r="C582" s="231"/>
    </row>
    <row r="583" ht="14.65" customHeight="1" spans="1:3">
      <c r="A583" s="232" t="s">
        <v>432</v>
      </c>
      <c r="B583" s="230">
        <v>11214</v>
      </c>
      <c r="C583" s="231"/>
    </row>
    <row r="584" ht="14.65" customHeight="1" spans="1:3">
      <c r="A584" s="232" t="s">
        <v>433</v>
      </c>
      <c r="B584" s="230">
        <v>5584</v>
      </c>
      <c r="C584" s="231"/>
    </row>
    <row r="585" ht="14.65" customHeight="1" spans="1:3">
      <c r="A585" s="232" t="s">
        <v>434</v>
      </c>
      <c r="B585" s="230">
        <v>21013</v>
      </c>
      <c r="C585" s="231"/>
    </row>
    <row r="586" ht="14.65" customHeight="1" spans="1:3">
      <c r="A586" s="232" t="s">
        <v>435</v>
      </c>
      <c r="B586" s="230">
        <v>23</v>
      </c>
      <c r="C586" s="231"/>
    </row>
    <row r="587" ht="14.65" customHeight="1" spans="1:3">
      <c r="A587" s="232" t="s">
        <v>436</v>
      </c>
      <c r="B587" s="230"/>
      <c r="C587" s="231"/>
    </row>
    <row r="588" ht="14.65" customHeight="1" spans="1:3">
      <c r="A588" s="232" t="s">
        <v>437</v>
      </c>
      <c r="B588" s="230"/>
      <c r="C588" s="231"/>
    </row>
    <row r="589" ht="14.65" customHeight="1" spans="1:3">
      <c r="A589" s="232" t="s">
        <v>438</v>
      </c>
      <c r="B589" s="230"/>
      <c r="C589" s="231"/>
    </row>
    <row r="590" ht="14.65" customHeight="1" spans="1:3">
      <c r="A590" s="232" t="s">
        <v>439</v>
      </c>
      <c r="B590" s="230"/>
      <c r="C590" s="231"/>
    </row>
    <row r="591" ht="14.65" customHeight="1" spans="1:3">
      <c r="A591" s="232" t="s">
        <v>440</v>
      </c>
      <c r="B591" s="230"/>
      <c r="C591" s="231"/>
    </row>
    <row r="592" ht="14.65" customHeight="1" spans="1:3">
      <c r="A592" s="232" t="s">
        <v>441</v>
      </c>
      <c r="B592" s="230">
        <f>SUM(B593:B601)</f>
        <v>5956</v>
      </c>
      <c r="C592" s="231"/>
    </row>
    <row r="593" ht="14.65" customHeight="1" spans="1:3">
      <c r="A593" s="232" t="s">
        <v>442</v>
      </c>
      <c r="B593" s="230"/>
      <c r="C593" s="231"/>
    </row>
    <row r="594" ht="14.65" customHeight="1" spans="1:3">
      <c r="A594" s="232" t="s">
        <v>443</v>
      </c>
      <c r="B594" s="230"/>
      <c r="C594" s="231"/>
    </row>
    <row r="595" ht="14.65" customHeight="1" spans="1:3">
      <c r="A595" s="232" t="s">
        <v>444</v>
      </c>
      <c r="B595" s="230">
        <v>100</v>
      </c>
      <c r="C595" s="231"/>
    </row>
    <row r="596" ht="14.65" customHeight="1" spans="1:3">
      <c r="A596" s="232" t="s">
        <v>445</v>
      </c>
      <c r="B596" s="230">
        <v>857</v>
      </c>
      <c r="C596" s="231"/>
    </row>
    <row r="597" ht="14.65" customHeight="1" spans="1:3">
      <c r="A597" s="232" t="s">
        <v>446</v>
      </c>
      <c r="B597" s="230"/>
      <c r="C597" s="231"/>
    </row>
    <row r="598" ht="14.65" customHeight="1" spans="1:3">
      <c r="A598" s="232" t="s">
        <v>447</v>
      </c>
      <c r="B598" s="230"/>
      <c r="C598" s="231"/>
    </row>
    <row r="599" ht="14.65" customHeight="1" spans="1:3">
      <c r="A599" s="232" t="s">
        <v>448</v>
      </c>
      <c r="B599" s="230"/>
      <c r="C599" s="231"/>
    </row>
    <row r="600" ht="14.65" customHeight="1" spans="1:3">
      <c r="A600" s="232" t="s">
        <v>449</v>
      </c>
      <c r="B600" s="230"/>
      <c r="C600" s="231"/>
    </row>
    <row r="601" ht="14.65" customHeight="1" spans="1:3">
      <c r="A601" s="232" t="s">
        <v>450</v>
      </c>
      <c r="B601" s="230">
        <v>4999</v>
      </c>
      <c r="C601" s="231"/>
    </row>
    <row r="602" ht="14.65" customHeight="1" spans="1:3">
      <c r="A602" s="232" t="s">
        <v>451</v>
      </c>
      <c r="B602" s="230">
        <f>SUM(B603:B610)</f>
        <v>6833</v>
      </c>
      <c r="C602" s="231"/>
    </row>
    <row r="603" ht="14.65" customHeight="1" spans="1:3">
      <c r="A603" s="232" t="s">
        <v>452</v>
      </c>
      <c r="B603" s="230">
        <v>1303</v>
      </c>
      <c r="C603" s="231"/>
    </row>
    <row r="604" ht="14.65" customHeight="1" spans="1:3">
      <c r="A604" s="232" t="s">
        <v>453</v>
      </c>
      <c r="B604" s="230">
        <v>25</v>
      </c>
      <c r="C604" s="231"/>
    </row>
    <row r="605" ht="14.65" customHeight="1" spans="1:3">
      <c r="A605" s="232" t="s">
        <v>454</v>
      </c>
      <c r="B605" s="230">
        <v>110</v>
      </c>
      <c r="C605" s="231"/>
    </row>
    <row r="606" ht="14.65" customHeight="1" spans="1:3">
      <c r="A606" s="232" t="s">
        <v>455</v>
      </c>
      <c r="B606" s="230">
        <v>1960</v>
      </c>
      <c r="C606" s="231"/>
    </row>
    <row r="607" ht="14.65" customHeight="1" spans="1:3">
      <c r="A607" s="232" t="s">
        <v>456</v>
      </c>
      <c r="B607" s="230"/>
      <c r="C607" s="231"/>
    </row>
    <row r="608" ht="14.65" customHeight="1" spans="1:3">
      <c r="A608" s="232" t="s">
        <v>457</v>
      </c>
      <c r="B608" s="230">
        <v>127</v>
      </c>
      <c r="C608" s="231"/>
    </row>
    <row r="609" ht="14.65" customHeight="1" spans="1:3">
      <c r="A609" s="232" t="s">
        <v>458</v>
      </c>
      <c r="B609" s="230">
        <v>145</v>
      </c>
      <c r="C609" s="231"/>
    </row>
    <row r="610" ht="14.65" customHeight="1" spans="1:3">
      <c r="A610" s="232" t="s">
        <v>459</v>
      </c>
      <c r="B610" s="230">
        <v>3163</v>
      </c>
      <c r="C610" s="231"/>
    </row>
    <row r="611" ht="14.65" customHeight="1" spans="1:3">
      <c r="A611" s="232" t="s">
        <v>460</v>
      </c>
      <c r="B611" s="230">
        <f>SUM(B612:B617)</f>
        <v>1081</v>
      </c>
      <c r="C611" s="231"/>
    </row>
    <row r="612" ht="14.65" customHeight="1" spans="1:3">
      <c r="A612" s="232" t="s">
        <v>461</v>
      </c>
      <c r="B612" s="230">
        <v>105</v>
      </c>
      <c r="C612" s="231"/>
    </row>
    <row r="613" ht="14.65" customHeight="1" spans="1:3">
      <c r="A613" s="232" t="s">
        <v>462</v>
      </c>
      <c r="B613" s="230">
        <v>341</v>
      </c>
      <c r="C613" s="231"/>
    </row>
    <row r="614" ht="14.65" customHeight="1" spans="1:3">
      <c r="A614" s="232" t="s">
        <v>463</v>
      </c>
      <c r="B614" s="230">
        <v>100</v>
      </c>
      <c r="C614" s="231"/>
    </row>
    <row r="615" ht="14.65" customHeight="1" spans="1:3">
      <c r="A615" s="232" t="s">
        <v>464</v>
      </c>
      <c r="B615" s="230">
        <v>220</v>
      </c>
      <c r="C615" s="231"/>
    </row>
    <row r="616" ht="14.65" customHeight="1" spans="1:3">
      <c r="A616" s="232" t="s">
        <v>465</v>
      </c>
      <c r="B616" s="230">
        <v>35</v>
      </c>
      <c r="C616" s="231"/>
    </row>
    <row r="617" ht="14.65" customHeight="1" spans="1:3">
      <c r="A617" s="232" t="s">
        <v>466</v>
      </c>
      <c r="B617" s="230">
        <v>280</v>
      </c>
      <c r="C617" s="231"/>
    </row>
    <row r="618" ht="14.65" customHeight="1" spans="1:3">
      <c r="A618" s="232" t="s">
        <v>467</v>
      </c>
      <c r="B618" s="230">
        <f>SUM(B619:B625)</f>
        <v>1430</v>
      </c>
      <c r="C618" s="231"/>
    </row>
    <row r="619" ht="14.65" customHeight="1" spans="1:3">
      <c r="A619" s="232" t="s">
        <v>468</v>
      </c>
      <c r="B619" s="230">
        <v>189</v>
      </c>
      <c r="C619" s="231"/>
    </row>
    <row r="620" ht="14.65" customHeight="1" spans="1:3">
      <c r="A620" s="232" t="s">
        <v>469</v>
      </c>
      <c r="B620" s="230">
        <v>130</v>
      </c>
      <c r="C620" s="231"/>
    </row>
    <row r="621" ht="14.65" customHeight="1" spans="1:3">
      <c r="A621" s="232" t="s">
        <v>470</v>
      </c>
      <c r="B621" s="230"/>
      <c r="C621" s="231"/>
    </row>
    <row r="622" ht="14.65" customHeight="1" spans="1:3">
      <c r="A622" s="232" t="s">
        <v>471</v>
      </c>
      <c r="B622" s="230">
        <v>865</v>
      </c>
      <c r="C622" s="231"/>
    </row>
    <row r="623" ht="14.65" customHeight="1" spans="1:3">
      <c r="A623" s="232" t="s">
        <v>472</v>
      </c>
      <c r="B623" s="230">
        <v>55</v>
      </c>
      <c r="C623" s="231"/>
    </row>
    <row r="624" ht="14.65" customHeight="1" spans="1:3">
      <c r="A624" s="232" t="s">
        <v>473</v>
      </c>
      <c r="B624" s="230">
        <v>191</v>
      </c>
      <c r="C624" s="231"/>
    </row>
    <row r="625" ht="14.65" customHeight="1" spans="1:3">
      <c r="A625" s="232" t="s">
        <v>474</v>
      </c>
      <c r="B625" s="230"/>
      <c r="C625" s="231"/>
    </row>
    <row r="626" ht="14.65" customHeight="1" spans="1:3">
      <c r="A626" s="232" t="s">
        <v>475</v>
      </c>
      <c r="B626" s="230">
        <f>SUM(B627:B634)</f>
        <v>1929</v>
      </c>
      <c r="C626" s="231"/>
    </row>
    <row r="627" ht="14.65" customHeight="1" spans="1:3">
      <c r="A627" s="232" t="s">
        <v>37</v>
      </c>
      <c r="B627" s="230">
        <v>64</v>
      </c>
      <c r="C627" s="231"/>
    </row>
    <row r="628" ht="14.65" customHeight="1" spans="1:3">
      <c r="A628" s="232" t="s">
        <v>38</v>
      </c>
      <c r="B628" s="230">
        <v>18</v>
      </c>
      <c r="C628" s="231"/>
    </row>
    <row r="629" ht="14.65" customHeight="1" spans="1:3">
      <c r="A629" s="232" t="s">
        <v>39</v>
      </c>
      <c r="B629" s="230"/>
      <c r="C629" s="231"/>
    </row>
    <row r="630" ht="14.65" customHeight="1" spans="1:3">
      <c r="A630" s="232" t="s">
        <v>476</v>
      </c>
      <c r="B630" s="230">
        <v>327</v>
      </c>
      <c r="C630" s="231"/>
    </row>
    <row r="631" ht="14.65" customHeight="1" spans="1:3">
      <c r="A631" s="232" t="s">
        <v>477</v>
      </c>
      <c r="B631" s="230">
        <v>52</v>
      </c>
      <c r="C631" s="231"/>
    </row>
    <row r="632" ht="14.65" customHeight="1" spans="1:3">
      <c r="A632" s="232" t="s">
        <v>478</v>
      </c>
      <c r="B632" s="230"/>
      <c r="C632" s="231"/>
    </row>
    <row r="633" ht="14.65" customHeight="1" spans="1:3">
      <c r="A633" s="232" t="s">
        <v>479</v>
      </c>
      <c r="B633" s="230">
        <v>1133</v>
      </c>
      <c r="C633" s="231"/>
    </row>
    <row r="634" ht="14.65" customHeight="1" spans="1:3">
      <c r="A634" s="232" t="s">
        <v>480</v>
      </c>
      <c r="B634" s="230">
        <v>335</v>
      </c>
      <c r="C634" s="231"/>
    </row>
    <row r="635" ht="14.65" customHeight="1" spans="1:3">
      <c r="A635" s="232" t="s">
        <v>481</v>
      </c>
      <c r="B635" s="230">
        <f>SUM(B636:B640)</f>
        <v>126</v>
      </c>
      <c r="C635" s="231"/>
    </row>
    <row r="636" ht="14.65" customHeight="1" spans="1:3">
      <c r="A636" s="232" t="s">
        <v>37</v>
      </c>
      <c r="B636" s="230">
        <v>68</v>
      </c>
      <c r="C636" s="231"/>
    </row>
    <row r="637" ht="14.65" customHeight="1" spans="1:3">
      <c r="A637" s="232" t="s">
        <v>38</v>
      </c>
      <c r="B637" s="230">
        <v>30</v>
      </c>
      <c r="C637" s="231"/>
    </row>
    <row r="638" ht="14.65" customHeight="1" spans="1:3">
      <c r="A638" s="232" t="s">
        <v>39</v>
      </c>
      <c r="B638" s="230"/>
      <c r="C638" s="231"/>
    </row>
    <row r="639" ht="14.65" customHeight="1" spans="1:3">
      <c r="A639" s="229" t="s">
        <v>46</v>
      </c>
      <c r="B639" s="230"/>
      <c r="C639" s="231"/>
    </row>
    <row r="640" ht="14.65" customHeight="1" spans="1:3">
      <c r="A640" s="232" t="s">
        <v>482</v>
      </c>
      <c r="B640" s="230">
        <v>28</v>
      </c>
      <c r="C640" s="231"/>
    </row>
    <row r="641" ht="14.65" customHeight="1" spans="1:3">
      <c r="A641" s="232" t="s">
        <v>483</v>
      </c>
      <c r="B641" s="230">
        <f>SUM(B642:B643)</f>
        <v>3288</v>
      </c>
      <c r="C641" s="231"/>
    </row>
    <row r="642" ht="14.65" customHeight="1" spans="1:3">
      <c r="A642" s="232" t="s">
        <v>484</v>
      </c>
      <c r="B642" s="230"/>
      <c r="C642" s="231"/>
    </row>
    <row r="643" ht="14.65" customHeight="1" spans="1:3">
      <c r="A643" s="232" t="s">
        <v>485</v>
      </c>
      <c r="B643" s="230">
        <v>3288</v>
      </c>
      <c r="C643" s="231"/>
    </row>
    <row r="644" ht="14.65" customHeight="1" spans="1:3">
      <c r="A644" s="232" t="s">
        <v>486</v>
      </c>
      <c r="B644" s="230">
        <f>SUM(B645:B646)</f>
        <v>233</v>
      </c>
      <c r="C644" s="231"/>
    </row>
    <row r="645" ht="14.65" customHeight="1" spans="1:3">
      <c r="A645" s="232" t="s">
        <v>487</v>
      </c>
      <c r="B645" s="230">
        <v>204</v>
      </c>
      <c r="C645" s="231"/>
    </row>
    <row r="646" ht="14.65" customHeight="1" spans="1:3">
      <c r="A646" s="232" t="s">
        <v>488</v>
      </c>
      <c r="B646" s="230">
        <v>29</v>
      </c>
      <c r="C646" s="231"/>
    </row>
    <row r="647" ht="14.65" customHeight="1" spans="1:3">
      <c r="A647" s="232" t="s">
        <v>489</v>
      </c>
      <c r="B647" s="230">
        <f>SUM(B648:B649)</f>
        <v>2054</v>
      </c>
      <c r="C647" s="231"/>
    </row>
    <row r="648" ht="14.65" customHeight="1" spans="1:3">
      <c r="A648" s="232" t="s">
        <v>490</v>
      </c>
      <c r="B648" s="230"/>
      <c r="C648" s="231"/>
    </row>
    <row r="649" ht="14.65" customHeight="1" spans="1:3">
      <c r="A649" s="232" t="s">
        <v>491</v>
      </c>
      <c r="B649" s="230">
        <v>2054</v>
      </c>
      <c r="C649" s="231"/>
    </row>
    <row r="650" ht="14.65" customHeight="1" spans="1:3">
      <c r="A650" s="232" t="s">
        <v>492</v>
      </c>
      <c r="B650" s="230"/>
      <c r="C650" s="231"/>
    </row>
    <row r="651" ht="14.65" customHeight="1" spans="1:3">
      <c r="A651" s="232" t="s">
        <v>493</v>
      </c>
      <c r="B651" s="230"/>
      <c r="C651" s="231"/>
    </row>
    <row r="652" ht="14.65" customHeight="1" spans="1:3">
      <c r="A652" s="232" t="s">
        <v>494</v>
      </c>
      <c r="B652" s="230"/>
      <c r="C652" s="231"/>
    </row>
    <row r="653" ht="14.65" customHeight="1" spans="1:3">
      <c r="A653" s="232" t="s">
        <v>495</v>
      </c>
      <c r="B653" s="230">
        <f>SUM(B654:B655)</f>
        <v>49</v>
      </c>
      <c r="C653" s="231"/>
    </row>
    <row r="654" ht="14.65" customHeight="1" spans="1:3">
      <c r="A654" s="232" t="s">
        <v>496</v>
      </c>
      <c r="B654" s="230"/>
      <c r="C654" s="231"/>
    </row>
    <row r="655" ht="14.65" customHeight="1" spans="1:3">
      <c r="A655" s="232" t="s">
        <v>497</v>
      </c>
      <c r="B655" s="230">
        <v>49</v>
      </c>
      <c r="C655" s="231"/>
    </row>
    <row r="656" ht="14.65" customHeight="1" spans="1:3">
      <c r="A656" s="232" t="s">
        <v>498</v>
      </c>
      <c r="B656" s="230">
        <f>SUM(B657:B659)</f>
        <v>14273</v>
      </c>
      <c r="C656" s="231"/>
    </row>
    <row r="657" ht="14.65" customHeight="1" spans="1:3">
      <c r="A657" s="232" t="s">
        <v>499</v>
      </c>
      <c r="C657" s="231"/>
    </row>
    <row r="658" ht="14.65" customHeight="1" spans="1:3">
      <c r="A658" s="232" t="s">
        <v>500</v>
      </c>
      <c r="B658" s="230">
        <v>14273</v>
      </c>
      <c r="C658" s="231"/>
    </row>
    <row r="659" ht="14.65" customHeight="1" spans="1:3">
      <c r="A659" s="232" t="s">
        <v>501</v>
      </c>
      <c r="B659" s="230"/>
      <c r="C659" s="231"/>
    </row>
    <row r="660" ht="14.65" customHeight="1" spans="1:3">
      <c r="A660" s="232" t="s">
        <v>502</v>
      </c>
      <c r="B660" s="230">
        <v>1285</v>
      </c>
      <c r="C660" s="231"/>
    </row>
    <row r="661" ht="14.65" customHeight="1" spans="1:3">
      <c r="A661" s="232" t="s">
        <v>503</v>
      </c>
      <c r="B661" s="230"/>
      <c r="C661" s="231"/>
    </row>
    <row r="662" ht="14.65" customHeight="1" spans="1:3">
      <c r="A662" s="232" t="s">
        <v>504</v>
      </c>
      <c r="B662" s="230"/>
      <c r="C662" s="231"/>
    </row>
    <row r="663" ht="14.65" customHeight="1" spans="1:3">
      <c r="A663" s="232" t="s">
        <v>505</v>
      </c>
      <c r="B663" s="230">
        <v>1285</v>
      </c>
      <c r="C663" s="231"/>
    </row>
    <row r="664" ht="14.65" customHeight="1" spans="1:3">
      <c r="A664" s="232" t="s">
        <v>506</v>
      </c>
      <c r="B664" s="230">
        <f>SUM(B665:B671)</f>
        <v>312</v>
      </c>
      <c r="C664" s="231"/>
    </row>
    <row r="665" ht="14.65" customHeight="1" spans="1:3">
      <c r="A665" s="232" t="s">
        <v>37</v>
      </c>
      <c r="B665" s="230">
        <v>72</v>
      </c>
      <c r="C665" s="231"/>
    </row>
    <row r="666" ht="14.65" customHeight="1" spans="1:3">
      <c r="A666" s="232" t="s">
        <v>38</v>
      </c>
      <c r="B666" s="230">
        <v>5</v>
      </c>
      <c r="C666" s="231"/>
    </row>
    <row r="667" ht="14.65" customHeight="1" spans="1:3">
      <c r="A667" s="232" t="s">
        <v>39</v>
      </c>
      <c r="B667" s="230"/>
      <c r="C667" s="231"/>
    </row>
    <row r="668" ht="14.65" customHeight="1" spans="1:3">
      <c r="A668" s="232" t="s">
        <v>507</v>
      </c>
      <c r="B668" s="230">
        <v>48</v>
      </c>
      <c r="C668" s="231"/>
    </row>
    <row r="669" ht="14.65" customHeight="1" spans="1:3">
      <c r="A669" s="232" t="s">
        <v>508</v>
      </c>
      <c r="B669" s="230"/>
      <c r="C669" s="231"/>
    </row>
    <row r="670" ht="14.65" customHeight="1" spans="1:3">
      <c r="A670" s="232" t="s">
        <v>46</v>
      </c>
      <c r="B670" s="230">
        <v>70</v>
      </c>
      <c r="C670" s="231"/>
    </row>
    <row r="671" ht="14.65" customHeight="1" spans="1:3">
      <c r="A671" s="232" t="s">
        <v>509</v>
      </c>
      <c r="B671" s="230">
        <v>117</v>
      </c>
      <c r="C671" s="231"/>
    </row>
    <row r="672" ht="14.65" customHeight="1" spans="1:3">
      <c r="A672" s="232" t="s">
        <v>510</v>
      </c>
      <c r="B672" s="230"/>
      <c r="C672" s="231"/>
    </row>
    <row r="673" ht="14.65" customHeight="1" spans="1:3">
      <c r="A673" s="232" t="s">
        <v>511</v>
      </c>
      <c r="B673" s="230"/>
      <c r="C673" s="231"/>
    </row>
    <row r="674" ht="14.65" customHeight="1" spans="1:3">
      <c r="A674" s="232" t="s">
        <v>512</v>
      </c>
      <c r="B674" s="230"/>
      <c r="C674" s="231"/>
    </row>
    <row r="675" ht="14.65" customHeight="1" spans="1:3">
      <c r="A675" s="229" t="s">
        <v>513</v>
      </c>
      <c r="B675" s="230">
        <v>2594</v>
      </c>
      <c r="C675" s="231"/>
    </row>
    <row r="676" ht="14.65" customHeight="1" spans="1:3">
      <c r="A676" s="232" t="s">
        <v>514</v>
      </c>
      <c r="B676" s="230">
        <v>2594</v>
      </c>
      <c r="C676" s="231"/>
    </row>
    <row r="677" ht="14.65" customHeight="1" spans="1:3">
      <c r="A677" s="232" t="s">
        <v>515</v>
      </c>
      <c r="B677" s="230">
        <f>B678+B683+B698+B702+B714+B718+B723+B727+B731+B734+B743+B745+B748</f>
        <v>66526</v>
      </c>
      <c r="C677" s="231"/>
    </row>
    <row r="678" ht="14.65" customHeight="1" spans="1:3">
      <c r="A678" s="232" t="s">
        <v>516</v>
      </c>
      <c r="B678" s="230">
        <f>SUM(B679:B682)</f>
        <v>166</v>
      </c>
      <c r="C678" s="231"/>
    </row>
    <row r="679" ht="14.65" customHeight="1" spans="1:3">
      <c r="A679" s="232" t="s">
        <v>37</v>
      </c>
      <c r="B679" s="230">
        <v>166</v>
      </c>
      <c r="C679" s="231"/>
    </row>
    <row r="680" ht="14.65" customHeight="1" spans="1:3">
      <c r="A680" s="232" t="s">
        <v>38</v>
      </c>
      <c r="B680" s="230"/>
      <c r="C680" s="231"/>
    </row>
    <row r="681" ht="14.65" customHeight="1" spans="1:3">
      <c r="A681" s="232" t="s">
        <v>39</v>
      </c>
      <c r="B681" s="230"/>
      <c r="C681" s="231"/>
    </row>
    <row r="682" ht="14.65" customHeight="1" spans="1:3">
      <c r="A682" s="232" t="s">
        <v>517</v>
      </c>
      <c r="B682" s="230"/>
      <c r="C682" s="231"/>
    </row>
    <row r="683" ht="14.65" customHeight="1" spans="1:3">
      <c r="A683" s="232" t="s">
        <v>518</v>
      </c>
      <c r="B683" s="230">
        <f>SUM(B684:B697)</f>
        <v>5360</v>
      </c>
      <c r="C683" s="231"/>
    </row>
    <row r="684" ht="14.65" customHeight="1" spans="1:3">
      <c r="A684" s="232" t="s">
        <v>519</v>
      </c>
      <c r="B684" s="230">
        <v>2646</v>
      </c>
      <c r="C684" s="231"/>
    </row>
    <row r="685" ht="14.65" customHeight="1" spans="1:3">
      <c r="A685" s="232" t="s">
        <v>520</v>
      </c>
      <c r="B685" s="230">
        <v>826</v>
      </c>
      <c r="C685" s="231"/>
    </row>
    <row r="686" ht="14.65" customHeight="1" spans="1:3">
      <c r="A686" s="232" t="s">
        <v>521</v>
      </c>
      <c r="B686" s="230"/>
      <c r="C686" s="231"/>
    </row>
    <row r="687" ht="14.65" customHeight="1" spans="1:3">
      <c r="A687" s="232" t="s">
        <v>522</v>
      </c>
      <c r="B687" s="230"/>
      <c r="C687" s="231"/>
    </row>
    <row r="688" ht="14.65" customHeight="1" spans="1:3">
      <c r="A688" s="232" t="s">
        <v>523</v>
      </c>
      <c r="B688" s="230"/>
      <c r="C688" s="231"/>
    </row>
    <row r="689" ht="14.65" customHeight="1" spans="1:3">
      <c r="A689" s="232" t="s">
        <v>524</v>
      </c>
      <c r="B689" s="230"/>
      <c r="C689" s="231"/>
    </row>
    <row r="690" ht="14.65" customHeight="1" spans="1:3">
      <c r="A690" s="232" t="s">
        <v>525</v>
      </c>
      <c r="B690" s="230"/>
      <c r="C690" s="231"/>
    </row>
    <row r="691" ht="14.65" customHeight="1" spans="1:3">
      <c r="A691" s="232" t="s">
        <v>526</v>
      </c>
      <c r="B691" s="230"/>
      <c r="C691" s="231"/>
    </row>
    <row r="692" ht="14.65" customHeight="1" spans="1:3">
      <c r="A692" s="232" t="s">
        <v>527</v>
      </c>
      <c r="B692" s="230"/>
      <c r="C692" s="231"/>
    </row>
    <row r="693" ht="14.65" customHeight="1" spans="1:3">
      <c r="A693" s="232" t="s">
        <v>528</v>
      </c>
      <c r="B693" s="230"/>
      <c r="C693" s="231"/>
    </row>
    <row r="694" ht="14.65" customHeight="1" spans="1:3">
      <c r="A694" s="232" t="s">
        <v>529</v>
      </c>
      <c r="B694" s="230"/>
      <c r="C694" s="231"/>
    </row>
    <row r="695" ht="14.65" customHeight="1" spans="1:3">
      <c r="A695" s="232" t="s">
        <v>530</v>
      </c>
      <c r="B695" s="230"/>
      <c r="C695" s="231"/>
    </row>
    <row r="696" ht="14.65" customHeight="1" spans="1:3">
      <c r="A696" s="232" t="s">
        <v>531</v>
      </c>
      <c r="B696" s="230"/>
      <c r="C696" s="231"/>
    </row>
    <row r="697" ht="14.65" customHeight="1" spans="1:3">
      <c r="A697" s="232" t="s">
        <v>532</v>
      </c>
      <c r="B697" s="230">
        <v>1888</v>
      </c>
      <c r="C697" s="231"/>
    </row>
    <row r="698" ht="14.65" customHeight="1" spans="1:3">
      <c r="A698" s="232" t="s">
        <v>533</v>
      </c>
      <c r="B698" s="230">
        <f>SUM(B699:B701)</f>
        <v>6843</v>
      </c>
      <c r="C698" s="231"/>
    </row>
    <row r="699" ht="14.65" customHeight="1" spans="1:3">
      <c r="A699" s="232" t="s">
        <v>534</v>
      </c>
      <c r="B699" s="230">
        <v>642</v>
      </c>
      <c r="C699" s="231"/>
    </row>
    <row r="700" ht="14.65" customHeight="1" spans="1:3">
      <c r="A700" s="232" t="s">
        <v>535</v>
      </c>
      <c r="B700" s="230">
        <v>2899</v>
      </c>
      <c r="C700" s="231"/>
    </row>
    <row r="701" ht="14.65" customHeight="1" spans="1:3">
      <c r="A701" s="232" t="s">
        <v>536</v>
      </c>
      <c r="B701" s="230">
        <v>3302</v>
      </c>
      <c r="C701" s="231"/>
    </row>
    <row r="702" ht="14.65" customHeight="1" spans="1:3">
      <c r="A702" s="232" t="s">
        <v>537</v>
      </c>
      <c r="B702" s="230">
        <f>SUM(B703:B713)</f>
        <v>11022</v>
      </c>
      <c r="C702" s="231"/>
    </row>
    <row r="703" ht="14.65" customHeight="1" spans="1:3">
      <c r="A703" s="232" t="s">
        <v>538</v>
      </c>
      <c r="B703" s="230">
        <v>869</v>
      </c>
      <c r="C703" s="231"/>
    </row>
    <row r="704" ht="14.65" customHeight="1" spans="1:3">
      <c r="A704" s="232" t="s">
        <v>539</v>
      </c>
      <c r="B704" s="230">
        <v>110</v>
      </c>
      <c r="C704" s="231"/>
    </row>
    <row r="705" ht="14.65" customHeight="1" spans="1:3">
      <c r="A705" s="232" t="s">
        <v>540</v>
      </c>
      <c r="B705" s="230">
        <v>640</v>
      </c>
      <c r="C705" s="231"/>
    </row>
    <row r="706" ht="14.65" customHeight="1" spans="1:3">
      <c r="A706" s="232" t="s">
        <v>541</v>
      </c>
      <c r="B706" s="230"/>
      <c r="C706" s="231"/>
    </row>
    <row r="707" ht="14.65" customHeight="1" spans="1:3">
      <c r="A707" s="232" t="s">
        <v>542</v>
      </c>
      <c r="B707" s="230"/>
      <c r="C707" s="231"/>
    </row>
    <row r="708" ht="14.65" customHeight="1" spans="1:3">
      <c r="A708" s="232" t="s">
        <v>543</v>
      </c>
      <c r="B708" s="230"/>
      <c r="C708" s="231"/>
    </row>
    <row r="709" ht="14.65" customHeight="1" spans="1:3">
      <c r="A709" s="232" t="s">
        <v>544</v>
      </c>
      <c r="B709" s="230"/>
      <c r="C709" s="231"/>
    </row>
    <row r="710" ht="14.65" customHeight="1" spans="1:3">
      <c r="A710" s="232" t="s">
        <v>545</v>
      </c>
      <c r="B710" s="230">
        <v>7972</v>
      </c>
      <c r="C710" s="231"/>
    </row>
    <row r="711" ht="14.65" customHeight="1" spans="1:3">
      <c r="A711" s="232" t="s">
        <v>546</v>
      </c>
      <c r="B711" s="230">
        <v>175</v>
      </c>
      <c r="C711" s="231"/>
    </row>
    <row r="712" ht="14.65" customHeight="1" spans="1:3">
      <c r="A712" s="232" t="s">
        <v>547</v>
      </c>
      <c r="B712" s="230">
        <v>651</v>
      </c>
      <c r="C712" s="231"/>
    </row>
    <row r="713" ht="14.65" customHeight="1" spans="1:3">
      <c r="A713" s="232" t="s">
        <v>548</v>
      </c>
      <c r="B713" s="230">
        <v>605</v>
      </c>
      <c r="C713" s="231"/>
    </row>
    <row r="714" ht="14.65" customHeight="1" spans="1:3">
      <c r="A714" s="232" t="s">
        <v>549</v>
      </c>
      <c r="B714" s="230">
        <f>SUM(B715:B717)</f>
        <v>3551</v>
      </c>
      <c r="C714" s="231"/>
    </row>
    <row r="715" ht="14.65" customHeight="1" spans="1:3">
      <c r="A715" s="232" t="s">
        <v>550</v>
      </c>
      <c r="B715" s="230"/>
      <c r="C715" s="231"/>
    </row>
    <row r="716" ht="14.65" customHeight="1" spans="1:3">
      <c r="A716" s="232" t="s">
        <v>551</v>
      </c>
      <c r="B716" s="230">
        <v>2958</v>
      </c>
      <c r="C716" s="231"/>
    </row>
    <row r="717" ht="14.65" customHeight="1" spans="1:3">
      <c r="A717" s="232" t="s">
        <v>552</v>
      </c>
      <c r="B717" s="230">
        <v>593</v>
      </c>
      <c r="C717" s="231"/>
    </row>
    <row r="718" ht="14.65" customHeight="1" spans="1:3">
      <c r="A718" s="232" t="s">
        <v>553</v>
      </c>
      <c r="B718" s="230">
        <f>SUM(B719:B722)</f>
        <v>7519</v>
      </c>
      <c r="C718" s="231"/>
    </row>
    <row r="719" ht="14.65" customHeight="1" spans="1:3">
      <c r="A719" s="232" t="s">
        <v>554</v>
      </c>
      <c r="B719" s="230">
        <v>808</v>
      </c>
      <c r="C719" s="231"/>
    </row>
    <row r="720" ht="14.65" customHeight="1" spans="1:3">
      <c r="A720" s="232" t="s">
        <v>555</v>
      </c>
      <c r="B720" s="230">
        <v>3747</v>
      </c>
      <c r="C720" s="231"/>
    </row>
    <row r="721" ht="14.65" customHeight="1" spans="1:3">
      <c r="A721" s="232" t="s">
        <v>556</v>
      </c>
      <c r="B721" s="230">
        <v>2964</v>
      </c>
      <c r="C721" s="231"/>
    </row>
    <row r="722" ht="14.65" customHeight="1" spans="1:3">
      <c r="A722" s="232" t="s">
        <v>557</v>
      </c>
      <c r="B722" s="230"/>
      <c r="C722" s="231"/>
    </row>
    <row r="723" ht="14.65" customHeight="1" spans="1:3">
      <c r="A723" s="232" t="s">
        <v>558</v>
      </c>
      <c r="B723" s="230">
        <f>SUM(B724:B726)</f>
        <v>3821</v>
      </c>
      <c r="C723" s="231"/>
    </row>
    <row r="724" ht="14.65" customHeight="1" spans="1:3">
      <c r="A724" s="232" t="s">
        <v>559</v>
      </c>
      <c r="B724" s="230">
        <v>60</v>
      </c>
      <c r="C724" s="231"/>
    </row>
    <row r="725" ht="14.65" customHeight="1" spans="1:3">
      <c r="A725" s="232" t="s">
        <v>560</v>
      </c>
      <c r="B725" s="230">
        <v>3761</v>
      </c>
      <c r="C725" s="231"/>
    </row>
    <row r="726" ht="14.65" customHeight="1" spans="1:3">
      <c r="A726" s="232" t="s">
        <v>561</v>
      </c>
      <c r="B726" s="230"/>
      <c r="C726" s="231"/>
    </row>
    <row r="727" ht="14.65" customHeight="1" spans="1:3">
      <c r="A727" s="232" t="s">
        <v>562</v>
      </c>
      <c r="B727" s="230">
        <f>SUM(B728:B730)</f>
        <v>1323</v>
      </c>
      <c r="C727" s="231"/>
    </row>
    <row r="728" ht="14.65" customHeight="1" spans="1:3">
      <c r="A728" s="232" t="s">
        <v>563</v>
      </c>
      <c r="B728" s="230">
        <v>1070</v>
      </c>
      <c r="C728" s="231"/>
    </row>
    <row r="729" ht="14.65" customHeight="1" spans="1:3">
      <c r="A729" s="232" t="s">
        <v>564</v>
      </c>
      <c r="B729" s="230"/>
      <c r="C729" s="231"/>
    </row>
    <row r="730" ht="14.65" customHeight="1" spans="1:3">
      <c r="A730" s="232" t="s">
        <v>565</v>
      </c>
      <c r="B730" s="230">
        <v>253</v>
      </c>
      <c r="C730" s="231"/>
    </row>
    <row r="731" ht="14.65" customHeight="1" spans="1:3">
      <c r="A731" s="232" t="s">
        <v>566</v>
      </c>
      <c r="B731" s="230">
        <f>SUM(B732:B733)</f>
        <v>170</v>
      </c>
      <c r="C731" s="231"/>
    </row>
    <row r="732" ht="14.65" customHeight="1" spans="1:3">
      <c r="A732" s="232" t="s">
        <v>567</v>
      </c>
      <c r="B732" s="230">
        <v>170</v>
      </c>
      <c r="C732" s="231"/>
    </row>
    <row r="733" ht="14.65" customHeight="1" spans="1:3">
      <c r="A733" s="232" t="s">
        <v>568</v>
      </c>
      <c r="B733" s="230"/>
      <c r="C733" s="231"/>
    </row>
    <row r="734" ht="14.65" customHeight="1" spans="1:3">
      <c r="A734" s="232" t="s">
        <v>569</v>
      </c>
      <c r="B734" s="230">
        <f>SUM(B735:B742)</f>
        <v>3583</v>
      </c>
      <c r="C734" s="231"/>
    </row>
    <row r="735" ht="14.65" customHeight="1" spans="1:3">
      <c r="A735" s="232" t="s">
        <v>37</v>
      </c>
      <c r="B735" s="230">
        <v>59</v>
      </c>
      <c r="C735" s="231"/>
    </row>
    <row r="736" ht="14.65" customHeight="1" spans="1:3">
      <c r="A736" s="232" t="s">
        <v>38</v>
      </c>
      <c r="B736" s="230">
        <v>36</v>
      </c>
      <c r="C736" s="231"/>
    </row>
    <row r="737" ht="14.65" customHeight="1" spans="1:232">
      <c r="A737" s="232" t="s">
        <v>39</v>
      </c>
      <c r="B737" s="230"/>
      <c r="C737" s="231"/>
    </row>
    <row r="738" ht="14.65" customHeight="1" spans="1:232">
      <c r="A738" s="232" t="s">
        <v>77</v>
      </c>
      <c r="B738" s="230"/>
      <c r="C738" s="231"/>
    </row>
    <row r="739" ht="14.65" customHeight="1" spans="1:232">
      <c r="A739" s="232" t="s">
        <v>570</v>
      </c>
      <c r="B739" s="230"/>
      <c r="C739" s="231"/>
    </row>
    <row r="740" ht="14.65" customHeight="1" spans="1:232">
      <c r="A740" s="232" t="s">
        <v>571</v>
      </c>
      <c r="B740" s="230">
        <v>357</v>
      </c>
      <c r="C740" s="231"/>
    </row>
    <row r="741" ht="14.65" customHeight="1" spans="1:232">
      <c r="A741" s="232" t="s">
        <v>46</v>
      </c>
      <c r="B741" s="230"/>
      <c r="C741" s="231"/>
    </row>
    <row r="742" ht="14.65" customHeight="1" spans="1:232">
      <c r="A742" s="232" t="s">
        <v>572</v>
      </c>
      <c r="B742" s="230">
        <v>3131</v>
      </c>
      <c r="C742" s="231"/>
    </row>
    <row r="743" ht="14.65" customHeight="1" spans="1:232">
      <c r="A743" s="232" t="s">
        <v>573</v>
      </c>
      <c r="B743" s="230">
        <v>709</v>
      </c>
      <c r="C743" s="231"/>
    </row>
    <row r="744" ht="14.65" customHeight="1" spans="1:232">
      <c r="A744" s="232" t="s">
        <v>574</v>
      </c>
      <c r="B744" s="230">
        <v>709</v>
      </c>
      <c r="C744" s="231"/>
    </row>
    <row r="745" s="220" customFormat="1" ht="14.65" customHeight="1" spans="1:232">
      <c r="A745" s="233" t="s">
        <v>575</v>
      </c>
      <c r="B745" s="234">
        <v>12</v>
      </c>
      <c r="C745" s="231"/>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c r="BB745" s="222"/>
      <c r="BC745" s="222"/>
      <c r="BD745" s="222"/>
      <c r="BE745" s="222"/>
      <c r="BF745" s="222"/>
      <c r="BG745" s="222"/>
      <c r="BH745" s="222"/>
      <c r="BI745" s="222"/>
      <c r="BJ745" s="222"/>
      <c r="BK745" s="222"/>
      <c r="BL745" s="222"/>
      <c r="BM745" s="222"/>
      <c r="BN745" s="222"/>
      <c r="BO745" s="222"/>
      <c r="BP745" s="222"/>
      <c r="BQ745" s="222"/>
      <c r="BR745" s="222"/>
      <c r="BS745" s="222"/>
      <c r="BT745" s="222"/>
      <c r="BU745" s="222"/>
      <c r="BV745" s="222"/>
      <c r="BW745" s="222"/>
      <c r="BX745" s="222"/>
      <c r="BY745" s="222"/>
      <c r="BZ745" s="222"/>
      <c r="CA745" s="222"/>
      <c r="CB745" s="222"/>
      <c r="CC745" s="222"/>
      <c r="CD745" s="222"/>
      <c r="CE745" s="222"/>
      <c r="CF745" s="222"/>
      <c r="CG745" s="222"/>
      <c r="CH745" s="222"/>
      <c r="CI745" s="222"/>
      <c r="CJ745" s="222"/>
      <c r="CK745" s="222"/>
      <c r="CL745" s="222"/>
      <c r="CM745" s="222"/>
      <c r="CN745" s="222"/>
      <c r="CO745" s="222"/>
      <c r="CP745" s="222"/>
      <c r="CQ745" s="222"/>
      <c r="CR745" s="222"/>
      <c r="CS745" s="222"/>
      <c r="CT745" s="222"/>
      <c r="CU745" s="222"/>
      <c r="CV745" s="222"/>
      <c r="CW745" s="222"/>
      <c r="CX745" s="222"/>
      <c r="CY745" s="222"/>
      <c r="CZ745" s="222"/>
      <c r="DA745" s="222"/>
      <c r="DB745" s="222"/>
      <c r="DC745" s="222"/>
      <c r="DD745" s="222"/>
      <c r="DE745" s="222"/>
      <c r="DF745" s="222"/>
      <c r="DG745" s="222"/>
      <c r="DH745" s="222"/>
      <c r="DI745" s="222"/>
      <c r="DJ745" s="222"/>
      <c r="DK745" s="222"/>
      <c r="DL745" s="222"/>
      <c r="DM745" s="222"/>
      <c r="DN745" s="222"/>
      <c r="DO745" s="222"/>
      <c r="DP745" s="222"/>
      <c r="DQ745" s="222"/>
      <c r="DR745" s="222"/>
      <c r="DS745" s="222"/>
      <c r="DT745" s="222"/>
      <c r="DU745" s="222"/>
      <c r="DV745" s="222"/>
      <c r="DW745" s="222"/>
      <c r="DX745" s="222"/>
      <c r="DY745" s="222"/>
      <c r="DZ745" s="222"/>
      <c r="EA745" s="222"/>
      <c r="EB745" s="222"/>
      <c r="EC745" s="222"/>
      <c r="ED745" s="222"/>
      <c r="EE745" s="222"/>
      <c r="EF745" s="222"/>
      <c r="EG745" s="222"/>
      <c r="EH745" s="222"/>
      <c r="EI745" s="222"/>
      <c r="EJ745" s="222"/>
      <c r="EK745" s="222"/>
      <c r="EL745" s="222"/>
      <c r="EM745" s="222"/>
      <c r="EN745" s="222"/>
      <c r="EO745" s="222"/>
      <c r="EP745" s="222"/>
      <c r="EQ745" s="222"/>
      <c r="ER745" s="222"/>
      <c r="ES745" s="222"/>
      <c r="ET745" s="222"/>
      <c r="EU745" s="222"/>
      <c r="EV745" s="222"/>
      <c r="EW745" s="222"/>
      <c r="EX745" s="222"/>
      <c r="EY745" s="222"/>
      <c r="EZ745" s="222"/>
      <c r="FA745" s="222"/>
      <c r="FB745" s="222"/>
      <c r="FC745" s="222"/>
      <c r="FD745" s="222"/>
      <c r="FE745" s="222"/>
      <c r="FF745" s="222"/>
      <c r="FG745" s="222"/>
      <c r="FH745" s="222"/>
      <c r="FI745" s="222"/>
      <c r="FJ745" s="222"/>
      <c r="FK745" s="222"/>
      <c r="FL745" s="222"/>
      <c r="FM745" s="222"/>
      <c r="FN745" s="222"/>
      <c r="FO745" s="222"/>
      <c r="FP745" s="222"/>
      <c r="FQ745" s="222"/>
      <c r="FR745" s="222"/>
      <c r="FS745" s="222"/>
      <c r="FT745" s="222"/>
      <c r="FU745" s="222"/>
      <c r="FV745" s="222"/>
      <c r="FW745" s="222"/>
      <c r="FX745" s="222"/>
      <c r="FY745" s="222"/>
      <c r="FZ745" s="222"/>
      <c r="GA745" s="222"/>
      <c r="GB745" s="222"/>
      <c r="GC745" s="222"/>
      <c r="GD745" s="222"/>
      <c r="GE745" s="222"/>
      <c r="GF745" s="222"/>
      <c r="GG745" s="222"/>
      <c r="GH745" s="222"/>
      <c r="GI745" s="222"/>
      <c r="GJ745" s="222"/>
      <c r="GK745" s="222"/>
      <c r="GL745" s="222"/>
      <c r="GM745" s="222"/>
      <c r="GN745" s="222"/>
      <c r="GO745" s="222"/>
      <c r="GP745" s="222"/>
      <c r="GQ745" s="222"/>
      <c r="GR745" s="222"/>
      <c r="GS745" s="222"/>
      <c r="GT745" s="222"/>
      <c r="GU745" s="222"/>
      <c r="GV745" s="222"/>
      <c r="GW745" s="222"/>
      <c r="GX745" s="222"/>
      <c r="GY745" s="222"/>
      <c r="GZ745" s="222"/>
      <c r="HA745" s="222"/>
      <c r="HB745" s="222"/>
      <c r="HC745" s="222"/>
      <c r="HD745" s="222"/>
      <c r="HE745" s="222"/>
      <c r="HF745" s="222"/>
      <c r="HG745" s="222"/>
      <c r="HH745" s="222"/>
      <c r="HI745" s="222"/>
      <c r="HJ745" s="222"/>
      <c r="HK745" s="222"/>
      <c r="HL745" s="222"/>
      <c r="HM745" s="222"/>
      <c r="HN745" s="222"/>
      <c r="HO745" s="222"/>
      <c r="HP745" s="222"/>
      <c r="HQ745" s="222"/>
      <c r="HR745" s="222"/>
      <c r="HS745" s="222"/>
      <c r="HT745" s="222"/>
      <c r="HU745" s="222"/>
      <c r="HV745" s="222"/>
      <c r="HW745" s="222"/>
      <c r="HX745" s="222"/>
    </row>
    <row r="746" s="220" customFormat="1" ht="14.65" customHeight="1" spans="1:232">
      <c r="A746" s="233" t="s">
        <v>576</v>
      </c>
      <c r="B746" s="234">
        <v>12</v>
      </c>
      <c r="C746" s="231"/>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c r="BB746" s="222"/>
      <c r="BC746" s="222"/>
      <c r="BD746" s="222"/>
      <c r="BE746" s="222"/>
      <c r="BF746" s="222"/>
      <c r="BG746" s="222"/>
      <c r="BH746" s="222"/>
      <c r="BI746" s="222"/>
      <c r="BJ746" s="222"/>
      <c r="BK746" s="222"/>
      <c r="BL746" s="222"/>
      <c r="BM746" s="222"/>
      <c r="BN746" s="222"/>
      <c r="BO746" s="222"/>
      <c r="BP746" s="222"/>
      <c r="BQ746" s="222"/>
      <c r="BR746" s="222"/>
      <c r="BS746" s="222"/>
      <c r="BT746" s="222"/>
      <c r="BU746" s="222"/>
      <c r="BV746" s="222"/>
      <c r="BW746" s="222"/>
      <c r="BX746" s="222"/>
      <c r="BY746" s="222"/>
      <c r="BZ746" s="222"/>
      <c r="CA746" s="222"/>
      <c r="CB746" s="222"/>
      <c r="CC746" s="222"/>
      <c r="CD746" s="222"/>
      <c r="CE746" s="222"/>
      <c r="CF746" s="222"/>
      <c r="CG746" s="222"/>
      <c r="CH746" s="222"/>
      <c r="CI746" s="222"/>
      <c r="CJ746" s="222"/>
      <c r="CK746" s="222"/>
      <c r="CL746" s="222"/>
      <c r="CM746" s="222"/>
      <c r="CN746" s="222"/>
      <c r="CO746" s="222"/>
      <c r="CP746" s="222"/>
      <c r="CQ746" s="222"/>
      <c r="CR746" s="222"/>
      <c r="CS746" s="222"/>
      <c r="CT746" s="222"/>
      <c r="CU746" s="222"/>
      <c r="CV746" s="222"/>
      <c r="CW746" s="222"/>
      <c r="CX746" s="222"/>
      <c r="CY746" s="222"/>
      <c r="CZ746" s="222"/>
      <c r="DA746" s="222"/>
      <c r="DB746" s="222"/>
      <c r="DC746" s="222"/>
      <c r="DD746" s="222"/>
      <c r="DE746" s="222"/>
      <c r="DF746" s="222"/>
      <c r="DG746" s="222"/>
      <c r="DH746" s="222"/>
      <c r="DI746" s="222"/>
      <c r="DJ746" s="222"/>
      <c r="DK746" s="222"/>
      <c r="DL746" s="222"/>
      <c r="DM746" s="222"/>
      <c r="DN746" s="222"/>
      <c r="DO746" s="222"/>
      <c r="DP746" s="222"/>
      <c r="DQ746" s="222"/>
      <c r="DR746" s="222"/>
      <c r="DS746" s="222"/>
      <c r="DT746" s="222"/>
      <c r="DU746" s="222"/>
      <c r="DV746" s="222"/>
      <c r="DW746" s="222"/>
      <c r="DX746" s="222"/>
      <c r="DY746" s="222"/>
      <c r="DZ746" s="222"/>
      <c r="EA746" s="222"/>
      <c r="EB746" s="222"/>
      <c r="EC746" s="222"/>
      <c r="ED746" s="222"/>
      <c r="EE746" s="222"/>
      <c r="EF746" s="222"/>
      <c r="EG746" s="222"/>
      <c r="EH746" s="222"/>
      <c r="EI746" s="222"/>
      <c r="EJ746" s="222"/>
      <c r="EK746" s="222"/>
      <c r="EL746" s="222"/>
      <c r="EM746" s="222"/>
      <c r="EN746" s="222"/>
      <c r="EO746" s="222"/>
      <c r="EP746" s="222"/>
      <c r="EQ746" s="222"/>
      <c r="ER746" s="222"/>
      <c r="ES746" s="222"/>
      <c r="ET746" s="222"/>
      <c r="EU746" s="222"/>
      <c r="EV746" s="222"/>
      <c r="EW746" s="222"/>
      <c r="EX746" s="222"/>
      <c r="EY746" s="222"/>
      <c r="EZ746" s="222"/>
      <c r="FA746" s="222"/>
      <c r="FB746" s="222"/>
      <c r="FC746" s="222"/>
      <c r="FD746" s="222"/>
      <c r="FE746" s="222"/>
      <c r="FF746" s="222"/>
      <c r="FG746" s="222"/>
      <c r="FH746" s="222"/>
      <c r="FI746" s="222"/>
      <c r="FJ746" s="222"/>
      <c r="FK746" s="222"/>
      <c r="FL746" s="222"/>
      <c r="FM746" s="222"/>
      <c r="FN746" s="222"/>
      <c r="FO746" s="222"/>
      <c r="FP746" s="222"/>
      <c r="FQ746" s="222"/>
      <c r="FR746" s="222"/>
      <c r="FS746" s="222"/>
      <c r="FT746" s="222"/>
      <c r="FU746" s="222"/>
      <c r="FV746" s="222"/>
      <c r="FW746" s="222"/>
      <c r="FX746" s="222"/>
      <c r="FY746" s="222"/>
      <c r="FZ746" s="222"/>
      <c r="GA746" s="222"/>
      <c r="GB746" s="222"/>
      <c r="GC746" s="222"/>
      <c r="GD746" s="222"/>
      <c r="GE746" s="222"/>
      <c r="GF746" s="222"/>
      <c r="GG746" s="222"/>
      <c r="GH746" s="222"/>
      <c r="GI746" s="222"/>
      <c r="GJ746" s="222"/>
      <c r="GK746" s="222"/>
      <c r="GL746" s="222"/>
      <c r="GM746" s="222"/>
      <c r="GN746" s="222"/>
      <c r="GO746" s="222"/>
      <c r="GP746" s="222"/>
      <c r="GQ746" s="222"/>
      <c r="GR746" s="222"/>
      <c r="GS746" s="222"/>
      <c r="GT746" s="222"/>
      <c r="GU746" s="222"/>
      <c r="GV746" s="222"/>
      <c r="GW746" s="222"/>
      <c r="GX746" s="222"/>
      <c r="GY746" s="222"/>
      <c r="GZ746" s="222"/>
      <c r="HA746" s="222"/>
      <c r="HB746" s="222"/>
      <c r="HC746" s="222"/>
      <c r="HD746" s="222"/>
      <c r="HE746" s="222"/>
      <c r="HF746" s="222"/>
      <c r="HG746" s="222"/>
      <c r="HH746" s="222"/>
      <c r="HI746" s="222"/>
      <c r="HJ746" s="222"/>
      <c r="HK746" s="222"/>
      <c r="HL746" s="222"/>
      <c r="HM746" s="222"/>
      <c r="HN746" s="222"/>
      <c r="HO746" s="222"/>
      <c r="HP746" s="222"/>
      <c r="HQ746" s="222"/>
      <c r="HR746" s="222"/>
      <c r="HS746" s="222"/>
      <c r="HT746" s="222"/>
      <c r="HU746" s="222"/>
      <c r="HV746" s="222"/>
      <c r="HW746" s="222"/>
      <c r="HX746" s="222"/>
    </row>
    <row r="747" s="220" customFormat="1" ht="14.65" customHeight="1" spans="1:232">
      <c r="A747" s="233" t="s">
        <v>577</v>
      </c>
      <c r="B747" s="234"/>
      <c r="C747" s="231"/>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c r="BB747" s="222"/>
      <c r="BC747" s="222"/>
      <c r="BD747" s="222"/>
      <c r="BE747" s="222"/>
      <c r="BF747" s="222"/>
      <c r="BG747" s="222"/>
      <c r="BH747" s="222"/>
      <c r="BI747" s="222"/>
      <c r="BJ747" s="222"/>
      <c r="BK747" s="222"/>
      <c r="BL747" s="222"/>
      <c r="BM747" s="222"/>
      <c r="BN747" s="222"/>
      <c r="BO747" s="222"/>
      <c r="BP747" s="222"/>
      <c r="BQ747" s="222"/>
      <c r="BR747" s="222"/>
      <c r="BS747" s="222"/>
      <c r="BT747" s="222"/>
      <c r="BU747" s="222"/>
      <c r="BV747" s="222"/>
      <c r="BW747" s="222"/>
      <c r="BX747" s="222"/>
      <c r="BY747" s="222"/>
      <c r="BZ747" s="222"/>
      <c r="CA747" s="222"/>
      <c r="CB747" s="222"/>
      <c r="CC747" s="222"/>
      <c r="CD747" s="222"/>
      <c r="CE747" s="222"/>
      <c r="CF747" s="222"/>
      <c r="CG747" s="222"/>
      <c r="CH747" s="222"/>
      <c r="CI747" s="222"/>
      <c r="CJ747" s="222"/>
      <c r="CK747" s="222"/>
      <c r="CL747" s="222"/>
      <c r="CM747" s="222"/>
      <c r="CN747" s="222"/>
      <c r="CO747" s="222"/>
      <c r="CP747" s="222"/>
      <c r="CQ747" s="222"/>
      <c r="CR747" s="222"/>
      <c r="CS747" s="222"/>
      <c r="CT747" s="222"/>
      <c r="CU747" s="222"/>
      <c r="CV747" s="222"/>
      <c r="CW747" s="222"/>
      <c r="CX747" s="222"/>
      <c r="CY747" s="222"/>
      <c r="CZ747" s="222"/>
      <c r="DA747" s="222"/>
      <c r="DB747" s="222"/>
      <c r="DC747" s="222"/>
      <c r="DD747" s="222"/>
      <c r="DE747" s="222"/>
      <c r="DF747" s="222"/>
      <c r="DG747" s="222"/>
      <c r="DH747" s="222"/>
      <c r="DI747" s="222"/>
      <c r="DJ747" s="222"/>
      <c r="DK747" s="222"/>
      <c r="DL747" s="222"/>
      <c r="DM747" s="222"/>
      <c r="DN747" s="222"/>
      <c r="DO747" s="222"/>
      <c r="DP747" s="222"/>
      <c r="DQ747" s="222"/>
      <c r="DR747" s="222"/>
      <c r="DS747" s="222"/>
      <c r="DT747" s="222"/>
      <c r="DU747" s="222"/>
      <c r="DV747" s="222"/>
      <c r="DW747" s="222"/>
      <c r="DX747" s="222"/>
      <c r="DY747" s="222"/>
      <c r="DZ747" s="222"/>
      <c r="EA747" s="222"/>
      <c r="EB747" s="222"/>
      <c r="EC747" s="222"/>
      <c r="ED747" s="222"/>
      <c r="EE747" s="222"/>
      <c r="EF747" s="222"/>
      <c r="EG747" s="222"/>
      <c r="EH747" s="222"/>
      <c r="EI747" s="222"/>
      <c r="EJ747" s="222"/>
      <c r="EK747" s="222"/>
      <c r="EL747" s="222"/>
      <c r="EM747" s="222"/>
      <c r="EN747" s="222"/>
      <c r="EO747" s="222"/>
      <c r="EP747" s="222"/>
      <c r="EQ747" s="222"/>
      <c r="ER747" s="222"/>
      <c r="ES747" s="222"/>
      <c r="ET747" s="222"/>
      <c r="EU747" s="222"/>
      <c r="EV747" s="222"/>
      <c r="EW747" s="222"/>
      <c r="EX747" s="222"/>
      <c r="EY747" s="222"/>
      <c r="EZ747" s="222"/>
      <c r="FA747" s="222"/>
      <c r="FB747" s="222"/>
      <c r="FC747" s="222"/>
      <c r="FD747" s="222"/>
      <c r="FE747" s="222"/>
      <c r="FF747" s="222"/>
      <c r="FG747" s="222"/>
      <c r="FH747" s="222"/>
      <c r="FI747" s="222"/>
      <c r="FJ747" s="222"/>
      <c r="FK747" s="222"/>
      <c r="FL747" s="222"/>
      <c r="FM747" s="222"/>
      <c r="FN747" s="222"/>
      <c r="FO747" s="222"/>
      <c r="FP747" s="222"/>
      <c r="FQ747" s="222"/>
      <c r="FR747" s="222"/>
      <c r="FS747" s="222"/>
      <c r="FT747" s="222"/>
      <c r="FU747" s="222"/>
      <c r="FV747" s="222"/>
      <c r="FW747" s="222"/>
      <c r="FX747" s="222"/>
      <c r="FY747" s="222"/>
      <c r="FZ747" s="222"/>
      <c r="GA747" s="222"/>
      <c r="GB747" s="222"/>
      <c r="GC747" s="222"/>
      <c r="GD747" s="222"/>
      <c r="GE747" s="222"/>
      <c r="GF747" s="222"/>
      <c r="GG747" s="222"/>
      <c r="GH747" s="222"/>
      <c r="GI747" s="222"/>
      <c r="GJ747" s="222"/>
      <c r="GK747" s="222"/>
      <c r="GL747" s="222"/>
      <c r="GM747" s="222"/>
      <c r="GN747" s="222"/>
      <c r="GO747" s="222"/>
      <c r="GP747" s="222"/>
      <c r="GQ747" s="222"/>
      <c r="GR747" s="222"/>
      <c r="GS747" s="222"/>
      <c r="GT747" s="222"/>
      <c r="GU747" s="222"/>
      <c r="GV747" s="222"/>
      <c r="GW747" s="222"/>
      <c r="GX747" s="222"/>
      <c r="GY747" s="222"/>
      <c r="GZ747" s="222"/>
      <c r="HA747" s="222"/>
      <c r="HB747" s="222"/>
      <c r="HC747" s="222"/>
      <c r="HD747" s="222"/>
      <c r="HE747" s="222"/>
      <c r="HF747" s="222"/>
      <c r="HG747" s="222"/>
      <c r="HH747" s="222"/>
      <c r="HI747" s="222"/>
      <c r="HJ747" s="222"/>
      <c r="HK747" s="222"/>
      <c r="HL747" s="222"/>
      <c r="HM747" s="222"/>
      <c r="HN747" s="222"/>
      <c r="HO747" s="222"/>
      <c r="HP747" s="222"/>
      <c r="HQ747" s="222"/>
      <c r="HR747" s="222"/>
      <c r="HS747" s="222"/>
      <c r="HT747" s="222"/>
      <c r="HU747" s="222"/>
      <c r="HV747" s="222"/>
      <c r="HW747" s="222"/>
      <c r="HX747" s="222"/>
    </row>
    <row r="748" ht="14.65" customHeight="1" spans="1:232">
      <c r="A748" s="232" t="s">
        <v>578</v>
      </c>
      <c r="B748" s="230">
        <f>SUM(B749)</f>
        <v>22447</v>
      </c>
      <c r="C748" s="231"/>
    </row>
    <row r="749" ht="14.65" customHeight="1" spans="1:232">
      <c r="A749" s="232" t="s">
        <v>579</v>
      </c>
      <c r="B749" s="230">
        <v>22447</v>
      </c>
      <c r="C749" s="231"/>
    </row>
    <row r="750" s="220" customFormat="1" ht="14.65" customHeight="1" spans="1:232">
      <c r="A750" s="233" t="s">
        <v>580</v>
      </c>
      <c r="B750" s="234">
        <f>B751+B761+B765+B774+B781+B788+B791+B794+B796+B798+B804+B806+B808+B819</f>
        <v>17786</v>
      </c>
      <c r="C750" s="231"/>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c r="BB750" s="222"/>
      <c r="BC750" s="222"/>
      <c r="BD750" s="222"/>
      <c r="BE750" s="222"/>
      <c r="BF750" s="222"/>
      <c r="BG750" s="222"/>
      <c r="BH750" s="222"/>
      <c r="BI750" s="222"/>
      <c r="BJ750" s="222"/>
      <c r="BK750" s="222"/>
      <c r="BL750" s="222"/>
      <c r="BM750" s="222"/>
      <c r="BN750" s="222"/>
      <c r="BO750" s="222"/>
      <c r="BP750" s="222"/>
      <c r="BQ750" s="222"/>
      <c r="BR750" s="222"/>
      <c r="BS750" s="222"/>
      <c r="BT750" s="222"/>
      <c r="BU750" s="222"/>
      <c r="BV750" s="222"/>
      <c r="BW750" s="222"/>
      <c r="BX750" s="222"/>
      <c r="BY750" s="222"/>
      <c r="BZ750" s="222"/>
      <c r="CA750" s="222"/>
      <c r="CB750" s="222"/>
      <c r="CC750" s="222"/>
      <c r="CD750" s="222"/>
      <c r="CE750" s="222"/>
      <c r="CF750" s="222"/>
      <c r="CG750" s="222"/>
      <c r="CH750" s="222"/>
      <c r="CI750" s="222"/>
      <c r="CJ750" s="222"/>
      <c r="CK750" s="222"/>
      <c r="CL750" s="222"/>
      <c r="CM750" s="222"/>
      <c r="CN750" s="222"/>
      <c r="CO750" s="222"/>
      <c r="CP750" s="222"/>
      <c r="CQ750" s="222"/>
      <c r="CR750" s="222"/>
      <c r="CS750" s="222"/>
      <c r="CT750" s="222"/>
      <c r="CU750" s="222"/>
      <c r="CV750" s="222"/>
      <c r="CW750" s="222"/>
      <c r="CX750" s="222"/>
      <c r="CY750" s="222"/>
      <c r="CZ750" s="222"/>
      <c r="DA750" s="222"/>
      <c r="DB750" s="222"/>
      <c r="DC750" s="222"/>
      <c r="DD750" s="222"/>
      <c r="DE750" s="222"/>
      <c r="DF750" s="222"/>
      <c r="DG750" s="222"/>
      <c r="DH750" s="222"/>
      <c r="DI750" s="222"/>
      <c r="DJ750" s="222"/>
      <c r="DK750" s="222"/>
      <c r="DL750" s="222"/>
      <c r="DM750" s="222"/>
      <c r="DN750" s="222"/>
      <c r="DO750" s="222"/>
      <c r="DP750" s="222"/>
      <c r="DQ750" s="222"/>
      <c r="DR750" s="222"/>
      <c r="DS750" s="222"/>
      <c r="DT750" s="222"/>
      <c r="DU750" s="222"/>
      <c r="DV750" s="222"/>
      <c r="DW750" s="222"/>
      <c r="DX750" s="222"/>
      <c r="DY750" s="222"/>
      <c r="DZ750" s="222"/>
      <c r="EA750" s="222"/>
      <c r="EB750" s="222"/>
      <c r="EC750" s="222"/>
      <c r="ED750" s="222"/>
      <c r="EE750" s="222"/>
      <c r="EF750" s="222"/>
      <c r="EG750" s="222"/>
      <c r="EH750" s="222"/>
      <c r="EI750" s="222"/>
      <c r="EJ750" s="222"/>
      <c r="EK750" s="222"/>
      <c r="EL750" s="222"/>
      <c r="EM750" s="222"/>
      <c r="EN750" s="222"/>
      <c r="EO750" s="222"/>
      <c r="EP750" s="222"/>
      <c r="EQ750" s="222"/>
      <c r="ER750" s="222"/>
      <c r="ES750" s="222"/>
      <c r="ET750" s="222"/>
      <c r="EU750" s="222"/>
      <c r="EV750" s="222"/>
      <c r="EW750" s="222"/>
      <c r="EX750" s="222"/>
      <c r="EY750" s="222"/>
      <c r="EZ750" s="222"/>
      <c r="FA750" s="222"/>
      <c r="FB750" s="222"/>
      <c r="FC750" s="222"/>
      <c r="FD750" s="222"/>
      <c r="FE750" s="222"/>
      <c r="FF750" s="222"/>
      <c r="FG750" s="222"/>
      <c r="FH750" s="222"/>
      <c r="FI750" s="222"/>
      <c r="FJ750" s="222"/>
      <c r="FK750" s="222"/>
      <c r="FL750" s="222"/>
      <c r="FM750" s="222"/>
      <c r="FN750" s="222"/>
      <c r="FO750" s="222"/>
      <c r="FP750" s="222"/>
      <c r="FQ750" s="222"/>
      <c r="FR750" s="222"/>
      <c r="FS750" s="222"/>
      <c r="FT750" s="222"/>
      <c r="FU750" s="222"/>
      <c r="FV750" s="222"/>
      <c r="FW750" s="222"/>
      <c r="FX750" s="222"/>
      <c r="FY750" s="222"/>
      <c r="FZ750" s="222"/>
      <c r="GA750" s="222"/>
      <c r="GB750" s="222"/>
      <c r="GC750" s="222"/>
      <c r="GD750" s="222"/>
      <c r="GE750" s="222"/>
      <c r="GF750" s="222"/>
      <c r="GG750" s="222"/>
      <c r="GH750" s="222"/>
      <c r="GI750" s="222"/>
      <c r="GJ750" s="222"/>
      <c r="GK750" s="222"/>
      <c r="GL750" s="222"/>
      <c r="GM750" s="222"/>
      <c r="GN750" s="222"/>
      <c r="GO750" s="222"/>
      <c r="GP750" s="222"/>
      <c r="GQ750" s="222"/>
      <c r="GR750" s="222"/>
      <c r="GS750" s="222"/>
      <c r="GT750" s="222"/>
      <c r="GU750" s="222"/>
      <c r="GV750" s="222"/>
      <c r="GW750" s="222"/>
      <c r="GX750" s="222"/>
      <c r="GY750" s="222"/>
      <c r="GZ750" s="222"/>
      <c r="HA750" s="222"/>
      <c r="HB750" s="222"/>
      <c r="HC750" s="222"/>
      <c r="HD750" s="222"/>
      <c r="HE750" s="222"/>
      <c r="HF750" s="222"/>
      <c r="HG750" s="222"/>
      <c r="HH750" s="222"/>
      <c r="HI750" s="222"/>
      <c r="HJ750" s="222"/>
      <c r="HK750" s="222"/>
      <c r="HL750" s="222"/>
      <c r="HM750" s="222"/>
      <c r="HN750" s="222"/>
      <c r="HO750" s="222"/>
      <c r="HP750" s="222"/>
      <c r="HQ750" s="222"/>
      <c r="HR750" s="222"/>
      <c r="HS750" s="222"/>
      <c r="HT750" s="222"/>
      <c r="HU750" s="222"/>
      <c r="HV750" s="222"/>
      <c r="HW750" s="222"/>
      <c r="HX750" s="222"/>
    </row>
    <row r="751" ht="14.65" customHeight="1" spans="1:232">
      <c r="A751" s="232" t="s">
        <v>581</v>
      </c>
      <c r="B751" s="230">
        <v>50</v>
      </c>
      <c r="C751" s="231"/>
    </row>
    <row r="752" ht="14.65" customHeight="1" spans="1:232">
      <c r="A752" s="232" t="s">
        <v>37</v>
      </c>
      <c r="B752" s="230"/>
      <c r="C752" s="231"/>
    </row>
    <row r="753" ht="14.65" customHeight="1" spans="1:3">
      <c r="A753" s="232" t="s">
        <v>38</v>
      </c>
      <c r="B753" s="230"/>
      <c r="C753" s="231"/>
    </row>
    <row r="754" ht="14.65" customHeight="1" spans="1:3">
      <c r="A754" s="232" t="s">
        <v>39</v>
      </c>
      <c r="B754" s="230"/>
      <c r="C754" s="231"/>
    </row>
    <row r="755" ht="14.65" customHeight="1" spans="1:3">
      <c r="A755" s="232" t="s">
        <v>582</v>
      </c>
      <c r="B755" s="230"/>
      <c r="C755" s="231"/>
    </row>
    <row r="756" ht="14.65" customHeight="1" spans="1:3">
      <c r="A756" s="232" t="s">
        <v>583</v>
      </c>
      <c r="B756" s="230"/>
      <c r="C756" s="231"/>
    </row>
    <row r="757" ht="14.65" customHeight="1" spans="1:3">
      <c r="A757" s="232" t="s">
        <v>584</v>
      </c>
      <c r="B757" s="230"/>
      <c r="C757" s="231"/>
    </row>
    <row r="758" ht="14.65" customHeight="1" spans="1:3">
      <c r="A758" s="232" t="s">
        <v>585</v>
      </c>
      <c r="B758" s="230"/>
      <c r="C758" s="231"/>
    </row>
    <row r="759" ht="14.65" customHeight="1" spans="1:3">
      <c r="A759" s="232" t="s">
        <v>586</v>
      </c>
      <c r="B759" s="230"/>
      <c r="C759" s="231"/>
    </row>
    <row r="760" ht="14.65" customHeight="1" spans="1:3">
      <c r="A760" s="232" t="s">
        <v>587</v>
      </c>
      <c r="B760" s="230">
        <v>50</v>
      </c>
      <c r="C760" s="231"/>
    </row>
    <row r="761" ht="14.65" customHeight="1" spans="1:3">
      <c r="A761" s="232" t="s">
        <v>588</v>
      </c>
      <c r="B761" s="230"/>
      <c r="C761" s="231"/>
    </row>
    <row r="762" ht="14.65" customHeight="1" spans="1:3">
      <c r="A762" s="232" t="s">
        <v>589</v>
      </c>
      <c r="B762" s="230"/>
      <c r="C762" s="231"/>
    </row>
    <row r="763" ht="14.65" customHeight="1" spans="1:3">
      <c r="A763" s="232" t="s">
        <v>590</v>
      </c>
      <c r="B763" s="230"/>
      <c r="C763" s="231"/>
    </row>
    <row r="764" ht="14.65" customHeight="1" spans="1:3">
      <c r="A764" s="232" t="s">
        <v>591</v>
      </c>
      <c r="B764" s="230"/>
      <c r="C764" s="231"/>
    </row>
    <row r="765" ht="14.65" customHeight="1" spans="1:3">
      <c r="A765" s="232" t="s">
        <v>592</v>
      </c>
      <c r="B765" s="230">
        <f>SUM(B766:B773)</f>
        <v>11324</v>
      </c>
      <c r="C765" s="231"/>
    </row>
    <row r="766" ht="14.65" customHeight="1" spans="1:3">
      <c r="A766" s="232" t="s">
        <v>593</v>
      </c>
      <c r="B766" s="230">
        <v>1737</v>
      </c>
      <c r="C766" s="231"/>
    </row>
    <row r="767" ht="14.65" customHeight="1" spans="1:3">
      <c r="A767" s="232" t="s">
        <v>594</v>
      </c>
      <c r="B767" s="230">
        <v>2237</v>
      </c>
      <c r="C767" s="231"/>
    </row>
    <row r="768" ht="14.65" customHeight="1" spans="1:3">
      <c r="A768" s="232" t="s">
        <v>595</v>
      </c>
      <c r="B768" s="230"/>
      <c r="C768" s="231"/>
    </row>
    <row r="769" ht="14.65" customHeight="1" spans="1:3">
      <c r="A769" s="232" t="s">
        <v>596</v>
      </c>
      <c r="B769" s="230">
        <v>542</v>
      </c>
      <c r="C769" s="231"/>
    </row>
    <row r="770" ht="14.65" customHeight="1" spans="1:3">
      <c r="A770" s="232" t="s">
        <v>597</v>
      </c>
      <c r="B770" s="230"/>
      <c r="C770" s="231"/>
    </row>
    <row r="771" ht="14.65" customHeight="1" spans="1:3">
      <c r="A771" s="232" t="s">
        <v>598</v>
      </c>
      <c r="B771" s="230"/>
      <c r="C771" s="231"/>
    </row>
    <row r="772" ht="14.65" customHeight="1" spans="1:3">
      <c r="A772" s="232" t="s">
        <v>599</v>
      </c>
      <c r="B772" s="230">
        <v>369</v>
      </c>
      <c r="C772" s="231"/>
    </row>
    <row r="773" ht="14.65" customHeight="1" spans="1:3">
      <c r="A773" s="232" t="s">
        <v>600</v>
      </c>
      <c r="B773" s="230">
        <v>6439</v>
      </c>
      <c r="C773" s="231"/>
    </row>
    <row r="774" ht="14.65" customHeight="1" spans="1:3">
      <c r="A774" s="232" t="s">
        <v>601</v>
      </c>
      <c r="B774" s="230">
        <f>SUM(B775:B780)</f>
        <v>1483</v>
      </c>
      <c r="C774" s="231"/>
    </row>
    <row r="775" ht="14.65" customHeight="1" spans="1:3">
      <c r="A775" s="232" t="s">
        <v>602</v>
      </c>
      <c r="B775" s="230">
        <v>184</v>
      </c>
      <c r="C775" s="231"/>
    </row>
    <row r="776" ht="14.65" customHeight="1" spans="1:3">
      <c r="A776" s="232" t="s">
        <v>603</v>
      </c>
      <c r="B776" s="230">
        <v>410</v>
      </c>
      <c r="C776" s="231"/>
    </row>
    <row r="777" ht="14.65" customHeight="1" spans="1:3">
      <c r="A777" s="232" t="s">
        <v>604</v>
      </c>
      <c r="B777" s="230"/>
      <c r="C777" s="231"/>
    </row>
    <row r="778" ht="14.65" customHeight="1" spans="1:3">
      <c r="A778" s="232" t="s">
        <v>605</v>
      </c>
      <c r="B778" s="230"/>
      <c r="C778" s="231"/>
    </row>
    <row r="779" ht="14.65" customHeight="1" spans="1:3">
      <c r="A779" s="232" t="s">
        <v>606</v>
      </c>
      <c r="B779" s="230">
        <v>14</v>
      </c>
      <c r="C779" s="231"/>
    </row>
    <row r="780" ht="14.65" customHeight="1" spans="1:3">
      <c r="A780" s="232" t="s">
        <v>607</v>
      </c>
      <c r="B780" s="230">
        <v>875</v>
      </c>
      <c r="C780" s="231"/>
    </row>
    <row r="781" ht="14.65" customHeight="1" spans="1:3">
      <c r="A781" s="232" t="s">
        <v>608</v>
      </c>
      <c r="B781" s="230">
        <f>SUM(B782:B787)</f>
        <v>76</v>
      </c>
      <c r="C781" s="231"/>
    </row>
    <row r="782" ht="14.65" customHeight="1" spans="1:3">
      <c r="A782" s="232" t="s">
        <v>609</v>
      </c>
      <c r="B782" s="230">
        <v>68</v>
      </c>
      <c r="C782" s="231"/>
    </row>
    <row r="783" ht="14.65" customHeight="1" spans="1:3">
      <c r="A783" s="232" t="s">
        <v>610</v>
      </c>
      <c r="B783" s="230"/>
      <c r="C783" s="231"/>
    </row>
    <row r="784" ht="14.65" customHeight="1" spans="1:3">
      <c r="A784" s="232" t="s">
        <v>611</v>
      </c>
      <c r="B784" s="230"/>
      <c r="C784" s="231"/>
    </row>
    <row r="785" ht="14.65" customHeight="1" spans="1:3">
      <c r="A785" s="232" t="s">
        <v>612</v>
      </c>
      <c r="B785" s="230"/>
      <c r="C785" s="231"/>
    </row>
    <row r="786" ht="14.65" customHeight="1" spans="1:3">
      <c r="A786" s="232" t="s">
        <v>613</v>
      </c>
      <c r="B786" s="230">
        <v>8</v>
      </c>
      <c r="C786" s="231"/>
    </row>
    <row r="787" ht="14.65" customHeight="1" spans="1:3">
      <c r="A787" s="232" t="s">
        <v>614</v>
      </c>
      <c r="B787" s="230"/>
      <c r="C787" s="231"/>
    </row>
    <row r="788" ht="14.65" customHeight="1" spans="1:3">
      <c r="A788" s="232" t="s">
        <v>615</v>
      </c>
      <c r="B788" s="230"/>
      <c r="C788" s="231"/>
    </row>
    <row r="789" ht="14.65" customHeight="1" spans="1:3">
      <c r="A789" s="232" t="s">
        <v>616</v>
      </c>
      <c r="B789" s="230"/>
      <c r="C789" s="231"/>
    </row>
    <row r="790" ht="14.65" customHeight="1" spans="1:3">
      <c r="A790" s="232" t="s">
        <v>617</v>
      </c>
      <c r="B790" s="230"/>
      <c r="C790" s="231"/>
    </row>
    <row r="791" ht="14.65" customHeight="1" spans="1:3">
      <c r="A791" s="232" t="s">
        <v>618</v>
      </c>
      <c r="B791" s="230"/>
      <c r="C791" s="231"/>
    </row>
    <row r="792" ht="14.65" customHeight="1" spans="1:3">
      <c r="A792" s="232" t="s">
        <v>619</v>
      </c>
      <c r="B792" s="230"/>
      <c r="C792" s="231"/>
    </row>
    <row r="793" ht="14.65" customHeight="1" spans="1:3">
      <c r="A793" s="232" t="s">
        <v>620</v>
      </c>
      <c r="B793" s="230"/>
      <c r="C793" s="231"/>
    </row>
    <row r="794" ht="14.65" customHeight="1" spans="1:3">
      <c r="A794" s="232" t="s">
        <v>621</v>
      </c>
      <c r="B794" s="230"/>
      <c r="C794" s="231"/>
    </row>
    <row r="795" ht="14.65" customHeight="1" spans="1:3">
      <c r="A795" s="232" t="s">
        <v>622</v>
      </c>
      <c r="B795" s="230"/>
      <c r="C795" s="231"/>
    </row>
    <row r="796" ht="14.65" customHeight="1" spans="1:3">
      <c r="A796" s="232" t="s">
        <v>623</v>
      </c>
      <c r="B796" s="230">
        <v>10</v>
      </c>
      <c r="C796" s="231"/>
    </row>
    <row r="797" ht="14.65" customHeight="1" spans="1:3">
      <c r="A797" s="232" t="s">
        <v>624</v>
      </c>
      <c r="B797" s="230">
        <v>10</v>
      </c>
      <c r="C797" s="231"/>
    </row>
    <row r="798" ht="14.65" customHeight="1" spans="1:3">
      <c r="A798" s="232" t="s">
        <v>625</v>
      </c>
      <c r="B798" s="230">
        <v>2700</v>
      </c>
      <c r="C798" s="231"/>
    </row>
    <row r="799" ht="14.65" customHeight="1" spans="1:3">
      <c r="A799" s="232" t="s">
        <v>626</v>
      </c>
      <c r="B799" s="230"/>
      <c r="C799" s="231"/>
    </row>
    <row r="800" ht="14.65" customHeight="1" spans="1:3">
      <c r="A800" s="232" t="s">
        <v>627</v>
      </c>
      <c r="B800" s="230"/>
      <c r="C800" s="231"/>
    </row>
    <row r="801" ht="14.65" customHeight="1" spans="1:3">
      <c r="A801" s="232" t="s">
        <v>628</v>
      </c>
      <c r="B801" s="230"/>
      <c r="C801" s="231"/>
    </row>
    <row r="802" ht="14.65" customHeight="1" spans="1:3">
      <c r="A802" s="232" t="s">
        <v>629</v>
      </c>
      <c r="B802" s="230"/>
      <c r="C802" s="231"/>
    </row>
    <row r="803" ht="14.65" customHeight="1" spans="1:3">
      <c r="A803" s="232" t="s">
        <v>630</v>
      </c>
      <c r="B803" s="230">
        <v>2700</v>
      </c>
      <c r="C803" s="231"/>
    </row>
    <row r="804" ht="14.65" customHeight="1" spans="1:3">
      <c r="A804" s="232" t="s">
        <v>631</v>
      </c>
      <c r="B804" s="230"/>
      <c r="C804" s="231"/>
    </row>
    <row r="805" ht="14.65" customHeight="1" spans="1:3">
      <c r="A805" s="232" t="s">
        <v>632</v>
      </c>
      <c r="B805" s="230"/>
      <c r="C805" s="231"/>
    </row>
    <row r="806" ht="14.65" customHeight="1" spans="1:3">
      <c r="A806" s="232" t="s">
        <v>633</v>
      </c>
      <c r="B806" s="230"/>
      <c r="C806" s="231"/>
    </row>
    <row r="807" ht="14.65" customHeight="1" spans="1:3">
      <c r="A807" s="232" t="s">
        <v>634</v>
      </c>
      <c r="B807" s="230"/>
      <c r="C807" s="231"/>
    </row>
    <row r="808" ht="14.65" customHeight="1" spans="1:3">
      <c r="A808" s="232" t="s">
        <v>635</v>
      </c>
      <c r="B808" s="230">
        <f>SUM(B809:B818)</f>
        <v>728</v>
      </c>
      <c r="C808" s="231"/>
    </row>
    <row r="809" ht="14.65" customHeight="1" spans="1:3">
      <c r="A809" s="232" t="s">
        <v>37</v>
      </c>
      <c r="B809" s="230">
        <v>88</v>
      </c>
      <c r="C809" s="231"/>
    </row>
    <row r="810" ht="14.65" customHeight="1" spans="1:3">
      <c r="A810" s="232" t="s">
        <v>38</v>
      </c>
      <c r="B810" s="230"/>
      <c r="C810" s="231"/>
    </row>
    <row r="811" ht="14.65" customHeight="1" spans="1:3">
      <c r="A811" s="232" t="s">
        <v>39</v>
      </c>
      <c r="B811" s="230"/>
      <c r="C811" s="231"/>
    </row>
    <row r="812" ht="14.65" customHeight="1" spans="1:3">
      <c r="A812" s="232" t="s">
        <v>636</v>
      </c>
      <c r="B812" s="230"/>
      <c r="C812" s="231"/>
    </row>
    <row r="813" ht="14.65" customHeight="1" spans="1:3">
      <c r="A813" s="232" t="s">
        <v>637</v>
      </c>
      <c r="B813" s="230">
        <v>18</v>
      </c>
      <c r="C813" s="231"/>
    </row>
    <row r="814" ht="14.65" customHeight="1" spans="1:3">
      <c r="A814" s="232" t="s">
        <v>638</v>
      </c>
      <c r="B814" s="230"/>
      <c r="C814" s="231"/>
    </row>
    <row r="815" ht="14.65" customHeight="1" spans="1:3">
      <c r="A815" s="232" t="s">
        <v>77</v>
      </c>
      <c r="B815" s="230"/>
      <c r="C815" s="231"/>
    </row>
    <row r="816" ht="14.65" customHeight="1" spans="1:3">
      <c r="A816" s="232" t="s">
        <v>639</v>
      </c>
      <c r="B816" s="230"/>
      <c r="C816" s="231"/>
    </row>
    <row r="817" ht="14.65" customHeight="1" spans="1:232">
      <c r="A817" s="232" t="s">
        <v>46</v>
      </c>
      <c r="B817" s="230">
        <v>44</v>
      </c>
      <c r="C817" s="231"/>
    </row>
    <row r="818" ht="14.65" customHeight="1" spans="1:232">
      <c r="A818" s="232" t="s">
        <v>640</v>
      </c>
      <c r="B818" s="230">
        <v>578</v>
      </c>
      <c r="C818" s="231"/>
    </row>
    <row r="819" ht="14.65" customHeight="1" spans="1:232">
      <c r="A819" s="229" t="s">
        <v>641</v>
      </c>
      <c r="B819" s="230">
        <v>1415</v>
      </c>
      <c r="C819" s="231"/>
    </row>
    <row r="820" ht="14.65" customHeight="1" spans="1:232">
      <c r="A820" s="232" t="s">
        <v>642</v>
      </c>
      <c r="B820" s="230">
        <v>1415</v>
      </c>
      <c r="C820" s="231"/>
    </row>
    <row r="821" s="220" customFormat="1" ht="14.65" customHeight="1" spans="1:232">
      <c r="A821" s="233" t="s">
        <v>643</v>
      </c>
      <c r="B821" s="234">
        <f>B822+B833+B835+B838+B840+B842</f>
        <v>117649</v>
      </c>
      <c r="C821" s="231"/>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c r="BB821" s="222"/>
      <c r="BC821" s="222"/>
      <c r="BD821" s="222"/>
      <c r="BE821" s="222"/>
      <c r="BF821" s="222"/>
      <c r="BG821" s="222"/>
      <c r="BH821" s="222"/>
      <c r="BI821" s="222"/>
      <c r="BJ821" s="222"/>
      <c r="BK821" s="222"/>
      <c r="BL821" s="222"/>
      <c r="BM821" s="222"/>
      <c r="BN821" s="222"/>
      <c r="BO821" s="222"/>
      <c r="BP821" s="222"/>
      <c r="BQ821" s="222"/>
      <c r="BR821" s="222"/>
      <c r="BS821" s="222"/>
      <c r="BT821" s="222"/>
      <c r="BU821" s="222"/>
      <c r="BV821" s="222"/>
      <c r="BW821" s="222"/>
      <c r="BX821" s="222"/>
      <c r="BY821" s="222"/>
      <c r="BZ821" s="222"/>
      <c r="CA821" s="222"/>
      <c r="CB821" s="222"/>
      <c r="CC821" s="222"/>
      <c r="CD821" s="222"/>
      <c r="CE821" s="222"/>
      <c r="CF821" s="222"/>
      <c r="CG821" s="222"/>
      <c r="CH821" s="222"/>
      <c r="CI821" s="222"/>
      <c r="CJ821" s="222"/>
      <c r="CK821" s="222"/>
      <c r="CL821" s="222"/>
      <c r="CM821" s="222"/>
      <c r="CN821" s="222"/>
      <c r="CO821" s="222"/>
      <c r="CP821" s="222"/>
      <c r="CQ821" s="222"/>
      <c r="CR821" s="222"/>
      <c r="CS821" s="222"/>
      <c r="CT821" s="222"/>
      <c r="CU821" s="222"/>
      <c r="CV821" s="222"/>
      <c r="CW821" s="222"/>
      <c r="CX821" s="222"/>
      <c r="CY821" s="222"/>
      <c r="CZ821" s="222"/>
      <c r="DA821" s="222"/>
      <c r="DB821" s="222"/>
      <c r="DC821" s="222"/>
      <c r="DD821" s="222"/>
      <c r="DE821" s="222"/>
      <c r="DF821" s="222"/>
      <c r="DG821" s="222"/>
      <c r="DH821" s="222"/>
      <c r="DI821" s="222"/>
      <c r="DJ821" s="222"/>
      <c r="DK821" s="222"/>
      <c r="DL821" s="222"/>
      <c r="DM821" s="222"/>
      <c r="DN821" s="222"/>
      <c r="DO821" s="222"/>
      <c r="DP821" s="222"/>
      <c r="DQ821" s="222"/>
      <c r="DR821" s="222"/>
      <c r="DS821" s="222"/>
      <c r="DT821" s="222"/>
      <c r="DU821" s="222"/>
      <c r="DV821" s="222"/>
      <c r="DW821" s="222"/>
      <c r="DX821" s="222"/>
      <c r="DY821" s="222"/>
      <c r="DZ821" s="222"/>
      <c r="EA821" s="222"/>
      <c r="EB821" s="222"/>
      <c r="EC821" s="222"/>
      <c r="ED821" s="222"/>
      <c r="EE821" s="222"/>
      <c r="EF821" s="222"/>
      <c r="EG821" s="222"/>
      <c r="EH821" s="222"/>
      <c r="EI821" s="222"/>
      <c r="EJ821" s="222"/>
      <c r="EK821" s="222"/>
      <c r="EL821" s="222"/>
      <c r="EM821" s="222"/>
      <c r="EN821" s="222"/>
      <c r="EO821" s="222"/>
      <c r="EP821" s="222"/>
      <c r="EQ821" s="222"/>
      <c r="ER821" s="222"/>
      <c r="ES821" s="222"/>
      <c r="ET821" s="222"/>
      <c r="EU821" s="222"/>
      <c r="EV821" s="222"/>
      <c r="EW821" s="222"/>
      <c r="EX821" s="222"/>
      <c r="EY821" s="222"/>
      <c r="EZ821" s="222"/>
      <c r="FA821" s="222"/>
      <c r="FB821" s="222"/>
      <c r="FC821" s="222"/>
      <c r="FD821" s="222"/>
      <c r="FE821" s="222"/>
      <c r="FF821" s="222"/>
      <c r="FG821" s="222"/>
      <c r="FH821" s="222"/>
      <c r="FI821" s="222"/>
      <c r="FJ821" s="222"/>
      <c r="FK821" s="222"/>
      <c r="FL821" s="222"/>
      <c r="FM821" s="222"/>
      <c r="FN821" s="222"/>
      <c r="FO821" s="222"/>
      <c r="FP821" s="222"/>
      <c r="FQ821" s="222"/>
      <c r="FR821" s="222"/>
      <c r="FS821" s="222"/>
      <c r="FT821" s="222"/>
      <c r="FU821" s="222"/>
      <c r="FV821" s="222"/>
      <c r="FW821" s="222"/>
      <c r="FX821" s="222"/>
      <c r="FY821" s="222"/>
      <c r="FZ821" s="222"/>
      <c r="GA821" s="222"/>
      <c r="GB821" s="222"/>
      <c r="GC821" s="222"/>
      <c r="GD821" s="222"/>
      <c r="GE821" s="222"/>
      <c r="GF821" s="222"/>
      <c r="GG821" s="222"/>
      <c r="GH821" s="222"/>
      <c r="GI821" s="222"/>
      <c r="GJ821" s="222"/>
      <c r="GK821" s="222"/>
      <c r="GL821" s="222"/>
      <c r="GM821" s="222"/>
      <c r="GN821" s="222"/>
      <c r="GO821" s="222"/>
      <c r="GP821" s="222"/>
      <c r="GQ821" s="222"/>
      <c r="GR821" s="222"/>
      <c r="GS821" s="222"/>
      <c r="GT821" s="222"/>
      <c r="GU821" s="222"/>
      <c r="GV821" s="222"/>
      <c r="GW821" s="222"/>
      <c r="GX821" s="222"/>
      <c r="GY821" s="222"/>
      <c r="GZ821" s="222"/>
      <c r="HA821" s="222"/>
      <c r="HB821" s="222"/>
      <c r="HC821" s="222"/>
      <c r="HD821" s="222"/>
      <c r="HE821" s="222"/>
      <c r="HF821" s="222"/>
      <c r="HG821" s="222"/>
      <c r="HH821" s="222"/>
      <c r="HI821" s="222"/>
      <c r="HJ821" s="222"/>
      <c r="HK821" s="222"/>
      <c r="HL821" s="222"/>
      <c r="HM821" s="222"/>
      <c r="HN821" s="222"/>
      <c r="HO821" s="222"/>
      <c r="HP821" s="222"/>
      <c r="HQ821" s="222"/>
      <c r="HR821" s="222"/>
      <c r="HS821" s="222"/>
      <c r="HT821" s="222"/>
      <c r="HU821" s="222"/>
      <c r="HV821" s="222"/>
      <c r="HW821" s="222"/>
      <c r="HX821" s="222"/>
    </row>
    <row r="822" ht="14.65" customHeight="1" spans="1:232">
      <c r="A822" s="232" t="s">
        <v>644</v>
      </c>
      <c r="B822" s="230">
        <f>SUM(B823:B832)</f>
        <v>5149</v>
      </c>
      <c r="C822" s="231"/>
    </row>
    <row r="823" ht="14.65" customHeight="1" spans="1:232">
      <c r="A823" s="232" t="s">
        <v>37</v>
      </c>
      <c r="B823" s="230">
        <v>561</v>
      </c>
      <c r="C823" s="231"/>
    </row>
    <row r="824" ht="14.65" customHeight="1" spans="1:232">
      <c r="A824" s="232" t="s">
        <v>38</v>
      </c>
      <c r="B824" s="230"/>
      <c r="C824" s="231"/>
    </row>
    <row r="825" ht="14.65" customHeight="1" spans="1:232">
      <c r="A825" s="232" t="s">
        <v>39</v>
      </c>
      <c r="B825" s="230"/>
      <c r="C825" s="231"/>
    </row>
    <row r="826" ht="14.65" customHeight="1" spans="1:232">
      <c r="A826" s="232" t="s">
        <v>645</v>
      </c>
      <c r="B826" s="230">
        <v>1821</v>
      </c>
      <c r="C826" s="231"/>
    </row>
    <row r="827" ht="14.65" customHeight="1" spans="1:232">
      <c r="A827" s="232" t="s">
        <v>646</v>
      </c>
      <c r="B827" s="230"/>
      <c r="C827" s="231"/>
    </row>
    <row r="828" ht="14.65" customHeight="1" spans="1:232">
      <c r="A828" s="232" t="s">
        <v>647</v>
      </c>
      <c r="B828" s="230"/>
      <c r="C828" s="231"/>
    </row>
    <row r="829" ht="14.65" customHeight="1" spans="1:232">
      <c r="A829" s="232" t="s">
        <v>648</v>
      </c>
      <c r="B829" s="230"/>
      <c r="C829" s="231"/>
    </row>
    <row r="830" ht="14.65" customHeight="1" spans="1:232">
      <c r="A830" s="232" t="s">
        <v>649</v>
      </c>
      <c r="B830" s="230"/>
      <c r="C830" s="231"/>
    </row>
    <row r="831" ht="14.65" customHeight="1" spans="1:232">
      <c r="A831" s="232" t="s">
        <v>650</v>
      </c>
      <c r="B831" s="230"/>
      <c r="C831" s="231"/>
    </row>
    <row r="832" ht="14.65" customHeight="1" spans="1:232">
      <c r="A832" s="232" t="s">
        <v>651</v>
      </c>
      <c r="B832" s="230">
        <v>2767</v>
      </c>
      <c r="C832" s="231"/>
    </row>
    <row r="833" ht="14.65" customHeight="1" spans="1:3">
      <c r="A833" s="229" t="s">
        <v>652</v>
      </c>
      <c r="B833" s="230">
        <v>1108</v>
      </c>
      <c r="C833" s="231"/>
    </row>
    <row r="834" ht="14.65" customHeight="1" spans="1:3">
      <c r="A834" s="232" t="s">
        <v>653</v>
      </c>
      <c r="B834" s="230">
        <v>1108</v>
      </c>
      <c r="C834" s="231"/>
    </row>
    <row r="835" ht="14.65" customHeight="1" spans="1:3">
      <c r="A835" s="232" t="s">
        <v>654</v>
      </c>
      <c r="B835" s="230">
        <f>SUM(B836:B837)</f>
        <v>42842</v>
      </c>
      <c r="C835" s="231"/>
    </row>
    <row r="836" ht="14.65" customHeight="1" spans="1:3">
      <c r="A836" s="232" t="s">
        <v>655</v>
      </c>
      <c r="B836" s="230">
        <v>159</v>
      </c>
      <c r="C836" s="231"/>
    </row>
    <row r="837" ht="14.65" customHeight="1" spans="1:3">
      <c r="A837" s="232" t="s">
        <v>656</v>
      </c>
      <c r="B837" s="230">
        <v>42683</v>
      </c>
      <c r="C837" s="231"/>
    </row>
    <row r="838" ht="14.65" customHeight="1" spans="1:3">
      <c r="A838" s="232" t="s">
        <v>657</v>
      </c>
      <c r="B838" s="230">
        <v>13838</v>
      </c>
      <c r="C838" s="231"/>
    </row>
    <row r="839" ht="14.65" customHeight="1" spans="1:3">
      <c r="A839" s="232" t="s">
        <v>658</v>
      </c>
      <c r="B839" s="230">
        <v>13838</v>
      </c>
      <c r="C839" s="231"/>
    </row>
    <row r="840" ht="14.65" customHeight="1" spans="1:3">
      <c r="A840" s="232" t="s">
        <v>659</v>
      </c>
      <c r="B840" s="230"/>
      <c r="C840" s="231"/>
    </row>
    <row r="841" ht="14.65" customHeight="1" spans="1:3">
      <c r="A841" s="232" t="s">
        <v>660</v>
      </c>
      <c r="B841" s="230"/>
      <c r="C841" s="231"/>
    </row>
    <row r="842" ht="14.65" customHeight="1" spans="1:3">
      <c r="A842" s="232" t="s">
        <v>661</v>
      </c>
      <c r="B842" s="230">
        <f>SUM(B843)</f>
        <v>54712</v>
      </c>
      <c r="C842" s="231"/>
    </row>
    <row r="843" ht="14.65" customHeight="1" spans="1:3">
      <c r="A843" s="232" t="s">
        <v>662</v>
      </c>
      <c r="B843" s="230">
        <v>54712</v>
      </c>
      <c r="C843" s="231"/>
    </row>
    <row r="844" ht="14.65" customHeight="1" spans="1:3">
      <c r="A844" s="232" t="s">
        <v>663</v>
      </c>
      <c r="B844" s="230">
        <f>B845+B871+B893+B921+B932+B939+B945+B948</f>
        <v>80203</v>
      </c>
      <c r="C844" s="231"/>
    </row>
    <row r="845" ht="14.65" customHeight="1" spans="1:3">
      <c r="A845" s="232" t="s">
        <v>664</v>
      </c>
      <c r="B845" s="230">
        <f>SUM(B846:B870)</f>
        <v>47380</v>
      </c>
      <c r="C845" s="231"/>
    </row>
    <row r="846" ht="14.65" customHeight="1" spans="1:3">
      <c r="A846" s="232" t="s">
        <v>37</v>
      </c>
      <c r="B846" s="230">
        <v>194</v>
      </c>
      <c r="C846" s="231"/>
    </row>
    <row r="847" ht="14.65" customHeight="1" spans="1:3">
      <c r="A847" s="232" t="s">
        <v>38</v>
      </c>
      <c r="B847" s="230"/>
      <c r="C847" s="231"/>
    </row>
    <row r="848" ht="14.65" customHeight="1" spans="1:3">
      <c r="A848" s="232" t="s">
        <v>39</v>
      </c>
      <c r="B848" s="230"/>
      <c r="C848" s="231"/>
    </row>
    <row r="849" ht="14.65" customHeight="1" spans="1:3">
      <c r="A849" s="232" t="s">
        <v>46</v>
      </c>
      <c r="B849" s="230">
        <v>1272</v>
      </c>
      <c r="C849" s="231"/>
    </row>
    <row r="850" ht="14.65" customHeight="1" spans="1:3">
      <c r="A850" s="232" t="s">
        <v>665</v>
      </c>
      <c r="B850" s="230"/>
      <c r="C850" s="231"/>
    </row>
    <row r="851" ht="14.65" customHeight="1" spans="1:3">
      <c r="A851" s="232" t="s">
        <v>666</v>
      </c>
      <c r="B851" s="230"/>
      <c r="C851" s="231"/>
    </row>
    <row r="852" ht="14.65" customHeight="1" spans="1:3">
      <c r="A852" s="232" t="s">
        <v>667</v>
      </c>
      <c r="B852" s="230">
        <v>492</v>
      </c>
      <c r="C852" s="231"/>
    </row>
    <row r="853" ht="14.65" customHeight="1" spans="1:3">
      <c r="A853" s="232" t="s">
        <v>668</v>
      </c>
      <c r="B853" s="230">
        <v>118</v>
      </c>
      <c r="C853" s="231"/>
    </row>
    <row r="854" ht="14.65" customHeight="1" spans="1:3">
      <c r="A854" s="232" t="s">
        <v>669</v>
      </c>
      <c r="B854" s="230">
        <v>165</v>
      </c>
      <c r="C854" s="231"/>
    </row>
    <row r="855" ht="14.65" customHeight="1" spans="1:3">
      <c r="A855" s="232" t="s">
        <v>670</v>
      </c>
      <c r="B855" s="230">
        <v>16</v>
      </c>
      <c r="C855" s="231"/>
    </row>
    <row r="856" ht="14.65" customHeight="1" spans="1:3">
      <c r="A856" s="232" t="s">
        <v>671</v>
      </c>
      <c r="B856" s="230"/>
      <c r="C856" s="231"/>
    </row>
    <row r="857" ht="14.65" customHeight="1" spans="1:3">
      <c r="A857" s="232" t="s">
        <v>672</v>
      </c>
      <c r="B857" s="230"/>
      <c r="C857" s="231"/>
    </row>
    <row r="858" ht="14.65" customHeight="1" spans="1:3">
      <c r="A858" s="232" t="s">
        <v>673</v>
      </c>
      <c r="B858" s="230">
        <v>18</v>
      </c>
      <c r="C858" s="231"/>
    </row>
    <row r="859" ht="14.65" customHeight="1" spans="1:3">
      <c r="A859" s="232" t="s">
        <v>674</v>
      </c>
      <c r="B859" s="230">
        <v>3534</v>
      </c>
      <c r="C859" s="231"/>
    </row>
    <row r="860" ht="14.65" customHeight="1" spans="1:3">
      <c r="A860" s="232" t="s">
        <v>675</v>
      </c>
      <c r="B860" s="230">
        <v>1283</v>
      </c>
      <c r="C860" s="231"/>
    </row>
    <row r="861" ht="14.65" customHeight="1" spans="1:3">
      <c r="A861" s="232" t="s">
        <v>676</v>
      </c>
      <c r="B861" s="230">
        <v>3045</v>
      </c>
      <c r="C861" s="231"/>
    </row>
    <row r="862" ht="14.65" customHeight="1" spans="1:3">
      <c r="A862" s="232" t="s">
        <v>677</v>
      </c>
      <c r="B862" s="230">
        <v>863</v>
      </c>
      <c r="C862" s="231"/>
    </row>
    <row r="863" ht="14.65" customHeight="1" spans="1:3">
      <c r="A863" s="232" t="s">
        <v>678</v>
      </c>
      <c r="B863" s="230"/>
      <c r="C863" s="231"/>
    </row>
    <row r="864" ht="14.65" customHeight="1" spans="1:3">
      <c r="A864" s="232" t="s">
        <v>679</v>
      </c>
      <c r="B864" s="230">
        <v>20322</v>
      </c>
      <c r="C864" s="231"/>
    </row>
    <row r="865" ht="14.65" customHeight="1" spans="1:3">
      <c r="A865" s="232" t="s">
        <v>680</v>
      </c>
      <c r="B865" s="230">
        <v>133</v>
      </c>
      <c r="C865" s="231"/>
    </row>
    <row r="866" ht="14.65" customHeight="1" spans="1:3">
      <c r="A866" s="232" t="s">
        <v>681</v>
      </c>
      <c r="B866" s="230"/>
      <c r="C866" s="231"/>
    </row>
    <row r="867" ht="14.65" customHeight="1" spans="1:3">
      <c r="A867" s="232" t="s">
        <v>682</v>
      </c>
      <c r="B867" s="230"/>
      <c r="C867" s="231"/>
    </row>
    <row r="868" ht="14.65" customHeight="1" spans="1:3">
      <c r="A868" s="232" t="s">
        <v>683</v>
      </c>
      <c r="B868" s="230"/>
      <c r="C868" s="231"/>
    </row>
    <row r="869" ht="14.65" customHeight="1" spans="1:3">
      <c r="A869" s="232" t="s">
        <v>684</v>
      </c>
      <c r="B869" s="230">
        <v>6274</v>
      </c>
      <c r="C869" s="231"/>
    </row>
    <row r="870" ht="14.65" customHeight="1" spans="1:3">
      <c r="A870" s="232" t="s">
        <v>685</v>
      </c>
      <c r="B870" s="230">
        <v>9651</v>
      </c>
      <c r="C870" s="231"/>
    </row>
    <row r="871" ht="14.65" customHeight="1" spans="1:3">
      <c r="A871" s="232" t="s">
        <v>686</v>
      </c>
      <c r="B871" s="230">
        <f>SUM(B872:B892)</f>
        <v>2840</v>
      </c>
      <c r="C871" s="231"/>
    </row>
    <row r="872" ht="14.65" customHeight="1" spans="1:3">
      <c r="A872" s="232" t="s">
        <v>37</v>
      </c>
      <c r="B872" s="230">
        <v>67</v>
      </c>
      <c r="C872" s="231"/>
    </row>
    <row r="873" ht="14.65" customHeight="1" spans="1:3">
      <c r="A873" s="232" t="s">
        <v>38</v>
      </c>
      <c r="B873" s="230"/>
      <c r="C873" s="231"/>
    </row>
    <row r="874" ht="14.65" customHeight="1" spans="1:3">
      <c r="A874" s="232" t="s">
        <v>39</v>
      </c>
      <c r="B874" s="230"/>
      <c r="C874" s="231"/>
    </row>
    <row r="875" ht="14.65" customHeight="1" spans="1:3">
      <c r="A875" s="232" t="s">
        <v>687</v>
      </c>
      <c r="B875" s="230">
        <v>300</v>
      </c>
      <c r="C875" s="231"/>
    </row>
    <row r="876" ht="14.65" customHeight="1" spans="1:3">
      <c r="A876" s="232" t="s">
        <v>688</v>
      </c>
      <c r="B876" s="230">
        <v>499</v>
      </c>
      <c r="C876" s="231"/>
    </row>
    <row r="877" ht="14.65" customHeight="1" spans="1:3">
      <c r="A877" s="232" t="s">
        <v>689</v>
      </c>
      <c r="B877" s="230"/>
      <c r="C877" s="231"/>
    </row>
    <row r="878" ht="14.65" customHeight="1" spans="1:3">
      <c r="A878" s="232" t="s">
        <v>690</v>
      </c>
      <c r="B878" s="230">
        <v>14</v>
      </c>
      <c r="C878" s="231"/>
    </row>
    <row r="879" ht="14.65" customHeight="1" spans="1:3">
      <c r="A879" s="232" t="s">
        <v>691</v>
      </c>
      <c r="B879" s="230">
        <v>47</v>
      </c>
      <c r="C879" s="231"/>
    </row>
    <row r="880" ht="14.65" customHeight="1" spans="1:3">
      <c r="A880" s="232" t="s">
        <v>692</v>
      </c>
      <c r="B880" s="230">
        <v>15</v>
      </c>
      <c r="C880" s="231"/>
    </row>
    <row r="881" ht="14.65" customHeight="1" spans="1:3">
      <c r="A881" s="232" t="s">
        <v>693</v>
      </c>
      <c r="B881" s="230"/>
      <c r="C881" s="231"/>
    </row>
    <row r="882" ht="14.65" customHeight="1" spans="1:3">
      <c r="A882" s="232" t="s">
        <v>694</v>
      </c>
      <c r="B882" s="230">
        <v>63</v>
      </c>
      <c r="C882" s="231"/>
    </row>
    <row r="883" ht="14.65" customHeight="1" spans="1:3">
      <c r="A883" s="232" t="s">
        <v>695</v>
      </c>
      <c r="B883" s="230"/>
      <c r="C883" s="231"/>
    </row>
    <row r="884" ht="14.65" customHeight="1" spans="1:3">
      <c r="A884" s="232" t="s">
        <v>696</v>
      </c>
      <c r="B884" s="230"/>
      <c r="C884" s="231"/>
    </row>
    <row r="885" ht="14.65" customHeight="1" spans="1:3">
      <c r="A885" s="232" t="s">
        <v>697</v>
      </c>
      <c r="B885" s="230"/>
      <c r="C885" s="231"/>
    </row>
    <row r="886" ht="14.65" customHeight="1" spans="1:3">
      <c r="A886" s="232" t="s">
        <v>698</v>
      </c>
      <c r="B886" s="230"/>
      <c r="C886" s="231"/>
    </row>
    <row r="887" ht="14.65" customHeight="1" spans="1:3">
      <c r="A887" s="232" t="s">
        <v>699</v>
      </c>
      <c r="B887" s="230"/>
      <c r="C887" s="231"/>
    </row>
    <row r="888" ht="14.65" customHeight="1" spans="1:3">
      <c r="A888" s="232" t="s">
        <v>700</v>
      </c>
      <c r="B888" s="230"/>
      <c r="C888" s="231"/>
    </row>
    <row r="889" ht="14.65" customHeight="1" spans="1:3">
      <c r="A889" s="232" t="s">
        <v>701</v>
      </c>
      <c r="B889" s="230">
        <v>258</v>
      </c>
      <c r="C889" s="231"/>
    </row>
    <row r="890" ht="14.65" customHeight="1" spans="1:3">
      <c r="A890" s="232" t="s">
        <v>702</v>
      </c>
      <c r="B890" s="230"/>
      <c r="C890" s="231"/>
    </row>
    <row r="891" ht="14.65" customHeight="1" spans="1:3">
      <c r="A891" s="232" t="s">
        <v>671</v>
      </c>
      <c r="B891" s="230">
        <v>40</v>
      </c>
      <c r="C891" s="231"/>
    </row>
    <row r="892" ht="14.65" customHeight="1" spans="1:3">
      <c r="A892" s="232" t="s">
        <v>703</v>
      </c>
      <c r="B892" s="230">
        <v>1537</v>
      </c>
      <c r="C892" s="231"/>
    </row>
    <row r="893" ht="14.65" customHeight="1" spans="1:3">
      <c r="A893" s="232" t="s">
        <v>704</v>
      </c>
      <c r="B893" s="230">
        <f>SUM(B894:B920)</f>
        <v>12284</v>
      </c>
      <c r="C893" s="231"/>
    </row>
    <row r="894" ht="14.65" customHeight="1" spans="1:3">
      <c r="A894" s="232" t="s">
        <v>37</v>
      </c>
      <c r="B894" s="230">
        <v>79</v>
      </c>
      <c r="C894" s="231"/>
    </row>
    <row r="895" ht="14.65" customHeight="1" spans="1:3">
      <c r="A895" s="232" t="s">
        <v>38</v>
      </c>
      <c r="B895" s="230"/>
      <c r="C895" s="231"/>
    </row>
    <row r="896" ht="14.65" customHeight="1" spans="1:3">
      <c r="A896" s="232" t="s">
        <v>39</v>
      </c>
      <c r="B896" s="230"/>
      <c r="C896" s="231"/>
    </row>
    <row r="897" ht="14.65" customHeight="1" spans="1:3">
      <c r="A897" s="232" t="s">
        <v>705</v>
      </c>
      <c r="B897" s="230">
        <v>285</v>
      </c>
      <c r="C897" s="231"/>
    </row>
    <row r="898" ht="14.65" customHeight="1" spans="1:3">
      <c r="A898" s="232" t="s">
        <v>706</v>
      </c>
      <c r="B898" s="230">
        <v>6193</v>
      </c>
      <c r="C898" s="231"/>
    </row>
    <row r="899" ht="14.65" customHeight="1" spans="1:3">
      <c r="A899" s="232" t="s">
        <v>707</v>
      </c>
      <c r="B899" s="230">
        <v>165</v>
      </c>
      <c r="C899" s="231"/>
    </row>
    <row r="900" ht="14.65" customHeight="1" spans="1:3">
      <c r="A900" s="232" t="s">
        <v>708</v>
      </c>
      <c r="B900" s="230"/>
      <c r="C900" s="231"/>
    </row>
    <row r="901" ht="14.65" customHeight="1" spans="1:3">
      <c r="A901" s="232" t="s">
        <v>709</v>
      </c>
      <c r="B901" s="230"/>
      <c r="C901" s="231"/>
    </row>
    <row r="902" ht="14.65" customHeight="1" spans="1:3">
      <c r="A902" s="232" t="s">
        <v>710</v>
      </c>
      <c r="B902" s="230"/>
      <c r="C902" s="231"/>
    </row>
    <row r="903" ht="14.65" customHeight="1" spans="1:3">
      <c r="A903" s="232" t="s">
        <v>711</v>
      </c>
      <c r="B903" s="230"/>
      <c r="C903" s="231"/>
    </row>
    <row r="904" ht="14.65" customHeight="1" spans="1:3">
      <c r="A904" s="232" t="s">
        <v>712</v>
      </c>
      <c r="B904" s="230">
        <v>720</v>
      </c>
      <c r="C904" s="231"/>
    </row>
    <row r="905" ht="14.65" customHeight="1" spans="1:3">
      <c r="A905" s="232" t="s">
        <v>713</v>
      </c>
      <c r="B905" s="230"/>
      <c r="C905" s="231"/>
    </row>
    <row r="906" ht="14.65" customHeight="1" spans="1:3">
      <c r="A906" s="232" t="s">
        <v>714</v>
      </c>
      <c r="B906" s="230"/>
      <c r="C906" s="231"/>
    </row>
    <row r="907" ht="14.65" customHeight="1" spans="1:3">
      <c r="A907" s="232" t="s">
        <v>715</v>
      </c>
      <c r="B907" s="230">
        <v>504</v>
      </c>
      <c r="C907" s="231"/>
    </row>
    <row r="908" ht="14.65" customHeight="1" spans="1:3">
      <c r="A908" s="232" t="s">
        <v>716</v>
      </c>
      <c r="B908" s="230"/>
      <c r="C908" s="231"/>
    </row>
    <row r="909" ht="14.65" customHeight="1" spans="1:3">
      <c r="A909" s="232" t="s">
        <v>717</v>
      </c>
      <c r="B909" s="230">
        <v>579</v>
      </c>
      <c r="C909" s="231"/>
    </row>
    <row r="910" ht="14.65" customHeight="1" spans="1:3">
      <c r="A910" s="232" t="s">
        <v>718</v>
      </c>
      <c r="B910" s="230"/>
      <c r="C910" s="231"/>
    </row>
    <row r="911" ht="14.65" customHeight="1" spans="1:3">
      <c r="A911" s="232" t="s">
        <v>719</v>
      </c>
      <c r="B911" s="230"/>
      <c r="C911" s="231"/>
    </row>
    <row r="912" ht="14.65" customHeight="1" spans="1:3">
      <c r="A912" s="232" t="s">
        <v>720</v>
      </c>
      <c r="B912" s="230">
        <v>208</v>
      </c>
      <c r="C912" s="231"/>
    </row>
    <row r="913" ht="14.65" customHeight="1" spans="1:3">
      <c r="A913" s="232" t="s">
        <v>721</v>
      </c>
      <c r="B913" s="230"/>
      <c r="C913" s="231"/>
    </row>
    <row r="914" ht="14.65" customHeight="1" spans="1:3">
      <c r="A914" s="232" t="s">
        <v>722</v>
      </c>
      <c r="B914" s="230">
        <v>65</v>
      </c>
      <c r="C914" s="231"/>
    </row>
    <row r="915" ht="14.65" customHeight="1" spans="1:3">
      <c r="A915" s="232" t="s">
        <v>698</v>
      </c>
      <c r="B915" s="230"/>
      <c r="C915" s="231"/>
    </row>
    <row r="916" ht="14.65" customHeight="1" spans="1:3">
      <c r="A916" s="232" t="s">
        <v>723</v>
      </c>
      <c r="B916" s="230"/>
      <c r="C916" s="231"/>
    </row>
    <row r="917" ht="14.65" customHeight="1" spans="1:3">
      <c r="A917" s="232" t="s">
        <v>724</v>
      </c>
      <c r="B917" s="230">
        <v>645</v>
      </c>
      <c r="C917" s="231"/>
    </row>
    <row r="918" ht="14.65" customHeight="1" spans="1:3">
      <c r="A918" s="232" t="s">
        <v>725</v>
      </c>
      <c r="B918" s="230"/>
      <c r="C918" s="231"/>
    </row>
    <row r="919" ht="14.65" customHeight="1" spans="1:3">
      <c r="A919" s="232" t="s">
        <v>726</v>
      </c>
      <c r="B919" s="230"/>
      <c r="C919" s="231"/>
    </row>
    <row r="920" ht="14.65" customHeight="1" spans="1:3">
      <c r="A920" s="232" t="s">
        <v>727</v>
      </c>
      <c r="B920" s="230">
        <v>2841</v>
      </c>
      <c r="C920" s="231"/>
    </row>
    <row r="921" ht="14.65" customHeight="1" spans="1:3">
      <c r="A921" s="232" t="s">
        <v>728</v>
      </c>
      <c r="B921" s="230">
        <f>SUM(B922:B931)</f>
        <v>5856</v>
      </c>
      <c r="C921" s="231"/>
    </row>
    <row r="922" ht="14.65" customHeight="1" spans="1:3">
      <c r="A922" s="232" t="s">
        <v>37</v>
      </c>
      <c r="B922" s="230"/>
      <c r="C922" s="231"/>
    </row>
    <row r="923" ht="14.65" customHeight="1" spans="1:3">
      <c r="A923" s="232" t="s">
        <v>38</v>
      </c>
      <c r="B923" s="230">
        <v>75</v>
      </c>
      <c r="C923" s="231"/>
    </row>
    <row r="924" ht="14.65" customHeight="1" spans="1:3">
      <c r="A924" s="232" t="s">
        <v>39</v>
      </c>
      <c r="B924" s="230"/>
      <c r="C924" s="231"/>
    </row>
    <row r="925" ht="14.65" customHeight="1" spans="1:3">
      <c r="A925" s="232" t="s">
        <v>729</v>
      </c>
      <c r="B925" s="230"/>
      <c r="C925" s="231"/>
    </row>
    <row r="926" ht="14.65" customHeight="1" spans="1:3">
      <c r="A926" s="232" t="s">
        <v>730</v>
      </c>
      <c r="B926" s="230">
        <v>74</v>
      </c>
      <c r="C926" s="231"/>
    </row>
    <row r="927" ht="14.65" customHeight="1" spans="1:3">
      <c r="A927" s="232" t="s">
        <v>731</v>
      </c>
      <c r="B927" s="230">
        <v>582</v>
      </c>
      <c r="C927" s="231"/>
    </row>
    <row r="928" ht="14.65" customHeight="1" spans="1:3">
      <c r="A928" s="232" t="s">
        <v>732</v>
      </c>
      <c r="B928" s="230">
        <v>89</v>
      </c>
      <c r="C928" s="231"/>
    </row>
    <row r="929" ht="14.65" customHeight="1" spans="1:3">
      <c r="A929" s="232" t="s">
        <v>733</v>
      </c>
      <c r="B929" s="230"/>
      <c r="C929" s="231"/>
    </row>
    <row r="930" ht="14.65" customHeight="1" spans="1:3">
      <c r="A930" s="232" t="s">
        <v>46</v>
      </c>
      <c r="B930" s="230">
        <v>70</v>
      </c>
      <c r="C930" s="231"/>
    </row>
    <row r="931" ht="36" customHeight="1" spans="1:3">
      <c r="A931" s="229" t="s">
        <v>734</v>
      </c>
      <c r="B931" s="230">
        <v>4966</v>
      </c>
      <c r="C931" s="231"/>
    </row>
    <row r="932" ht="14.65" customHeight="1" spans="1:3">
      <c r="A932" s="232" t="s">
        <v>735</v>
      </c>
      <c r="B932" s="230">
        <f>SUM(B933:B938)</f>
        <v>6286</v>
      </c>
      <c r="C932" s="231"/>
    </row>
    <row r="933" ht="14.65" customHeight="1" spans="1:3">
      <c r="A933" s="232" t="s">
        <v>736</v>
      </c>
      <c r="B933" s="230">
        <v>2226</v>
      </c>
      <c r="C933" s="231"/>
    </row>
    <row r="934" ht="14.65" customHeight="1" spans="1:3">
      <c r="A934" s="232" t="s">
        <v>737</v>
      </c>
      <c r="B934" s="230"/>
      <c r="C934" s="231"/>
    </row>
    <row r="935" ht="14.65" customHeight="1" spans="1:3">
      <c r="A935" s="232" t="s">
        <v>738</v>
      </c>
      <c r="B935" s="230">
        <v>3960</v>
      </c>
      <c r="C935" s="231"/>
    </row>
    <row r="936" ht="14.65" customHeight="1" spans="1:3">
      <c r="A936" s="232" t="s">
        <v>739</v>
      </c>
      <c r="B936" s="230"/>
      <c r="C936" s="231"/>
    </row>
    <row r="937" ht="14.65" customHeight="1" spans="1:3">
      <c r="A937" s="232" t="s">
        <v>740</v>
      </c>
      <c r="B937" s="230">
        <v>100</v>
      </c>
      <c r="C937" s="231"/>
    </row>
    <row r="938" ht="14.65" customHeight="1" spans="1:3">
      <c r="A938" s="232" t="s">
        <v>741</v>
      </c>
      <c r="B938" s="230"/>
      <c r="C938" s="231"/>
    </row>
    <row r="939" ht="14.65" customHeight="1" spans="1:3">
      <c r="A939" s="232" t="s">
        <v>742</v>
      </c>
      <c r="B939" s="230">
        <f>SUM(B940:B944)</f>
        <v>4458</v>
      </c>
      <c r="C939" s="231"/>
    </row>
    <row r="940" ht="14.65" customHeight="1" spans="1:3">
      <c r="A940" s="232" t="s">
        <v>743</v>
      </c>
      <c r="B940" s="230"/>
      <c r="C940" s="231"/>
    </row>
    <row r="941" ht="14.65" customHeight="1" spans="1:3">
      <c r="A941" s="232" t="s">
        <v>744</v>
      </c>
      <c r="B941" s="230">
        <v>3174</v>
      </c>
      <c r="C941" s="231"/>
    </row>
    <row r="942" ht="14.65" customHeight="1" spans="1:3">
      <c r="A942" s="232" t="s">
        <v>745</v>
      </c>
      <c r="B942" s="230">
        <v>1284</v>
      </c>
      <c r="C942" s="231"/>
    </row>
    <row r="943" ht="14.65" customHeight="1" spans="1:3">
      <c r="A943" s="232" t="s">
        <v>746</v>
      </c>
      <c r="B943" s="230"/>
      <c r="C943" s="231"/>
    </row>
    <row r="944" ht="14.65" customHeight="1" spans="1:3">
      <c r="A944" s="232" t="s">
        <v>747</v>
      </c>
      <c r="B944" s="230"/>
      <c r="C944" s="231"/>
    </row>
    <row r="945" ht="14.65" customHeight="1" spans="1:3">
      <c r="A945" s="232" t="s">
        <v>748</v>
      </c>
      <c r="B945" s="230"/>
      <c r="C945" s="231"/>
    </row>
    <row r="946" ht="14.65" customHeight="1" spans="1:3">
      <c r="A946" s="232" t="s">
        <v>749</v>
      </c>
      <c r="B946" s="230"/>
      <c r="C946" s="231"/>
    </row>
    <row r="947" ht="14.65" customHeight="1" spans="1:3">
      <c r="A947" s="232" t="s">
        <v>750</v>
      </c>
      <c r="B947" s="230"/>
      <c r="C947" s="231"/>
    </row>
    <row r="948" ht="14.65" customHeight="1" spans="1:3">
      <c r="A948" s="232" t="s">
        <v>751</v>
      </c>
      <c r="B948" s="230">
        <v>1099</v>
      </c>
      <c r="C948" s="231"/>
    </row>
    <row r="949" ht="14.65" customHeight="1" spans="1:3">
      <c r="A949" s="232" t="s">
        <v>752</v>
      </c>
      <c r="B949" s="230"/>
      <c r="C949" s="231"/>
    </row>
    <row r="950" ht="14.65" customHeight="1" spans="1:3">
      <c r="A950" s="232" t="s">
        <v>753</v>
      </c>
      <c r="B950" s="230">
        <v>1099</v>
      </c>
      <c r="C950" s="231"/>
    </row>
    <row r="951" ht="14.65" customHeight="1" spans="1:3">
      <c r="A951" s="232" t="s">
        <v>754</v>
      </c>
      <c r="B951" s="230">
        <f>B952+B974+B984+B994+B1001+B1006</f>
        <v>57327</v>
      </c>
      <c r="C951" s="231"/>
    </row>
    <row r="952" ht="14.65" customHeight="1" spans="1:3">
      <c r="A952" s="232" t="s">
        <v>755</v>
      </c>
      <c r="B952" s="230">
        <f>SUM(B953:B973)</f>
        <v>45327</v>
      </c>
      <c r="C952" s="231"/>
    </row>
    <row r="953" ht="14.65" customHeight="1" spans="1:3">
      <c r="A953" s="232" t="s">
        <v>37</v>
      </c>
      <c r="B953" s="230">
        <v>4818</v>
      </c>
      <c r="C953" s="231"/>
    </row>
    <row r="954" ht="14.65" customHeight="1" spans="1:3">
      <c r="A954" s="232" t="s">
        <v>38</v>
      </c>
      <c r="B954" s="230">
        <v>14</v>
      </c>
      <c r="C954" s="231"/>
    </row>
    <row r="955" ht="14.65" customHeight="1" spans="1:3">
      <c r="A955" s="232" t="s">
        <v>39</v>
      </c>
      <c r="B955" s="230"/>
      <c r="C955" s="231"/>
    </row>
    <row r="956" ht="14.65" customHeight="1" spans="1:3">
      <c r="A956" s="232" t="s">
        <v>756</v>
      </c>
      <c r="B956" s="230">
        <v>10414</v>
      </c>
      <c r="C956" s="231"/>
    </row>
    <row r="957" ht="14.65" customHeight="1" spans="1:3">
      <c r="A957" s="232" t="s">
        <v>757</v>
      </c>
      <c r="B957" s="230">
        <v>911</v>
      </c>
      <c r="C957" s="231"/>
    </row>
    <row r="958" ht="14.65" customHeight="1" spans="1:3">
      <c r="A958" s="232" t="s">
        <v>758</v>
      </c>
      <c r="B958" s="230"/>
      <c r="C958" s="231"/>
    </row>
    <row r="959" ht="14.65" customHeight="1" spans="1:3">
      <c r="A959" s="232" t="s">
        <v>759</v>
      </c>
      <c r="B959" s="230"/>
      <c r="C959" s="231"/>
    </row>
    <row r="960" ht="14.65" customHeight="1" spans="1:3">
      <c r="A960" s="232" t="s">
        <v>760</v>
      </c>
      <c r="B960" s="230"/>
      <c r="C960" s="231"/>
    </row>
    <row r="961" ht="14.65" customHeight="1" spans="1:3">
      <c r="A961" s="232" t="s">
        <v>761</v>
      </c>
      <c r="B961" s="230">
        <v>797</v>
      </c>
      <c r="C961" s="231"/>
    </row>
    <row r="962" ht="14.65" customHeight="1" spans="1:3">
      <c r="A962" s="232" t="s">
        <v>762</v>
      </c>
      <c r="B962" s="230"/>
      <c r="C962" s="231"/>
    </row>
    <row r="963" ht="14.65" customHeight="1" spans="1:3">
      <c r="A963" s="232" t="s">
        <v>763</v>
      </c>
      <c r="B963" s="230"/>
      <c r="C963" s="231"/>
    </row>
    <row r="964" ht="14.65" customHeight="1" spans="1:3">
      <c r="A964" s="232" t="s">
        <v>764</v>
      </c>
      <c r="B964" s="230"/>
      <c r="C964" s="231"/>
    </row>
    <row r="965" ht="14.65" customHeight="1" spans="1:3">
      <c r="A965" s="232" t="s">
        <v>765</v>
      </c>
      <c r="B965" s="230"/>
      <c r="C965" s="231"/>
    </row>
    <row r="966" ht="14.65" customHeight="1" spans="1:3">
      <c r="A966" s="232" t="s">
        <v>766</v>
      </c>
      <c r="B966" s="230"/>
      <c r="C966" s="231"/>
    </row>
    <row r="967" ht="14.65" customHeight="1" spans="1:3">
      <c r="A967" s="232" t="s">
        <v>767</v>
      </c>
      <c r="B967" s="230"/>
      <c r="C967" s="231"/>
    </row>
    <row r="968" ht="14.65" customHeight="1" spans="1:3">
      <c r="A968" s="232" t="s">
        <v>768</v>
      </c>
      <c r="B968" s="230"/>
      <c r="C968" s="231"/>
    </row>
    <row r="969" ht="14.65" customHeight="1" spans="1:3">
      <c r="A969" s="232" t="s">
        <v>769</v>
      </c>
      <c r="B969" s="230"/>
      <c r="C969" s="231"/>
    </row>
    <row r="970" ht="14.65" customHeight="1" spans="1:3">
      <c r="A970" s="232" t="s">
        <v>770</v>
      </c>
      <c r="B970" s="230"/>
      <c r="C970" s="231"/>
    </row>
    <row r="971" ht="14.65" customHeight="1" spans="1:3">
      <c r="A971" s="232" t="s">
        <v>771</v>
      </c>
      <c r="B971" s="230"/>
      <c r="C971" s="231"/>
    </row>
    <row r="972" ht="14.65" customHeight="1" spans="1:3">
      <c r="A972" s="232" t="s">
        <v>772</v>
      </c>
      <c r="B972" s="230"/>
      <c r="C972" s="231"/>
    </row>
    <row r="973" ht="14.65" customHeight="1" spans="1:3">
      <c r="A973" s="232" t="s">
        <v>773</v>
      </c>
      <c r="B973" s="230">
        <v>28373</v>
      </c>
      <c r="C973" s="231"/>
    </row>
    <row r="974" ht="14.65" customHeight="1" spans="1:3">
      <c r="A974" s="232" t="s">
        <v>774</v>
      </c>
      <c r="B974" s="230">
        <v>300</v>
      </c>
      <c r="C974" s="231"/>
    </row>
    <row r="975" ht="14.65" customHeight="1" spans="1:3">
      <c r="A975" s="232" t="s">
        <v>37</v>
      </c>
      <c r="B975" s="230"/>
      <c r="C975" s="231"/>
    </row>
    <row r="976" ht="14.65" customHeight="1" spans="1:3">
      <c r="A976" s="232" t="s">
        <v>38</v>
      </c>
      <c r="B976" s="230"/>
      <c r="C976" s="231"/>
    </row>
    <row r="977" ht="14.65" customHeight="1" spans="1:3">
      <c r="A977" s="232" t="s">
        <v>39</v>
      </c>
      <c r="B977" s="230"/>
      <c r="C977" s="231"/>
    </row>
    <row r="978" ht="14.65" customHeight="1" spans="1:3">
      <c r="A978" s="232" t="s">
        <v>775</v>
      </c>
      <c r="B978" s="230"/>
      <c r="C978" s="231"/>
    </row>
    <row r="979" ht="14.65" customHeight="1" spans="1:3">
      <c r="A979" s="232" t="s">
        <v>776</v>
      </c>
      <c r="B979" s="230"/>
      <c r="C979" s="231"/>
    </row>
    <row r="980" ht="14.65" customHeight="1" spans="1:3">
      <c r="A980" s="232" t="s">
        <v>777</v>
      </c>
      <c r="B980" s="230"/>
      <c r="C980" s="231"/>
    </row>
    <row r="981" ht="14.65" customHeight="1" spans="1:3">
      <c r="A981" s="232" t="s">
        <v>778</v>
      </c>
      <c r="B981" s="230"/>
      <c r="C981" s="231"/>
    </row>
    <row r="982" ht="14.65" customHeight="1" spans="1:3">
      <c r="A982" s="232" t="s">
        <v>779</v>
      </c>
      <c r="B982" s="230"/>
      <c r="C982" s="231"/>
    </row>
    <row r="983" ht="14.65" customHeight="1" spans="1:3">
      <c r="A983" s="232" t="s">
        <v>780</v>
      </c>
      <c r="B983" s="230">
        <v>300</v>
      </c>
      <c r="C983" s="231"/>
    </row>
    <row r="984" ht="14.65" customHeight="1" spans="1:3">
      <c r="A984" s="232" t="s">
        <v>781</v>
      </c>
      <c r="B984" s="230"/>
      <c r="C984" s="231"/>
    </row>
    <row r="985" ht="14.65" customHeight="1" spans="1:3">
      <c r="A985" s="232" t="s">
        <v>37</v>
      </c>
      <c r="B985" s="230"/>
      <c r="C985" s="231"/>
    </row>
    <row r="986" ht="14.65" customHeight="1" spans="1:3">
      <c r="A986" s="232" t="s">
        <v>38</v>
      </c>
      <c r="B986" s="230"/>
      <c r="C986" s="231"/>
    </row>
    <row r="987" ht="14.65" customHeight="1" spans="1:3">
      <c r="A987" s="232" t="s">
        <v>39</v>
      </c>
      <c r="B987" s="230"/>
      <c r="C987" s="231"/>
    </row>
    <row r="988" ht="14.65" customHeight="1" spans="1:3">
      <c r="A988" s="232" t="s">
        <v>782</v>
      </c>
      <c r="B988" s="230"/>
      <c r="C988" s="231"/>
    </row>
    <row r="989" ht="14.65" customHeight="1" spans="1:3">
      <c r="A989" s="232" t="s">
        <v>783</v>
      </c>
      <c r="B989" s="230"/>
      <c r="C989" s="231"/>
    </row>
    <row r="990" ht="14.65" customHeight="1" spans="1:3">
      <c r="A990" s="232" t="s">
        <v>784</v>
      </c>
      <c r="B990" s="230"/>
      <c r="C990" s="231"/>
    </row>
    <row r="991" ht="14.65" customHeight="1" spans="1:3">
      <c r="A991" s="232" t="s">
        <v>785</v>
      </c>
      <c r="B991" s="230"/>
      <c r="C991" s="231"/>
    </row>
    <row r="992" ht="14.65" customHeight="1" spans="1:3">
      <c r="A992" s="232" t="s">
        <v>786</v>
      </c>
      <c r="B992" s="230"/>
      <c r="C992" s="231"/>
    </row>
    <row r="993" ht="14.65" customHeight="1" spans="1:3">
      <c r="A993" s="232" t="s">
        <v>787</v>
      </c>
      <c r="B993" s="230"/>
      <c r="C993" s="231"/>
    </row>
    <row r="994" ht="14.65" customHeight="1" spans="1:3">
      <c r="A994" s="232" t="s">
        <v>788</v>
      </c>
      <c r="B994" s="230"/>
      <c r="C994" s="231"/>
    </row>
    <row r="995" ht="14.65" customHeight="1" spans="1:3">
      <c r="A995" s="232" t="s">
        <v>37</v>
      </c>
      <c r="B995" s="230"/>
      <c r="C995" s="231"/>
    </row>
    <row r="996" ht="14.65" customHeight="1" spans="1:3">
      <c r="A996" s="232" t="s">
        <v>38</v>
      </c>
      <c r="B996" s="230"/>
      <c r="C996" s="231"/>
    </row>
    <row r="997" ht="14.65" customHeight="1" spans="1:3">
      <c r="A997" s="232" t="s">
        <v>39</v>
      </c>
      <c r="B997" s="230"/>
      <c r="C997" s="231"/>
    </row>
    <row r="998" ht="14.65" customHeight="1" spans="1:3">
      <c r="A998" s="232" t="s">
        <v>779</v>
      </c>
      <c r="B998" s="230"/>
      <c r="C998" s="231"/>
    </row>
    <row r="999" ht="14.65" customHeight="1" spans="1:3">
      <c r="A999" s="232" t="s">
        <v>789</v>
      </c>
      <c r="B999" s="230"/>
      <c r="C999" s="231"/>
    </row>
    <row r="1000" ht="14.65" customHeight="1" spans="1:3">
      <c r="A1000" s="232" t="s">
        <v>790</v>
      </c>
      <c r="B1000" s="230"/>
      <c r="C1000" s="231"/>
    </row>
    <row r="1001" ht="14.65" customHeight="1" spans="1:3">
      <c r="A1001" s="232" t="s">
        <v>791</v>
      </c>
      <c r="B1001" s="230"/>
      <c r="C1001" s="231"/>
    </row>
    <row r="1002" ht="14.65" customHeight="1" spans="1:3">
      <c r="A1002" s="232" t="s">
        <v>792</v>
      </c>
      <c r="B1002" s="230"/>
      <c r="C1002" s="231"/>
    </row>
    <row r="1003" ht="14.65" customHeight="1" spans="1:3">
      <c r="A1003" s="232" t="s">
        <v>793</v>
      </c>
      <c r="B1003" s="230"/>
      <c r="C1003" s="231"/>
    </row>
    <row r="1004" ht="14.65" customHeight="1" spans="1:3">
      <c r="A1004" s="232" t="s">
        <v>794</v>
      </c>
      <c r="B1004" s="230"/>
      <c r="C1004" s="231"/>
    </row>
    <row r="1005" ht="14.65" customHeight="1" spans="1:3">
      <c r="A1005" s="232" t="s">
        <v>795</v>
      </c>
      <c r="B1005" s="230"/>
      <c r="C1005" s="231"/>
    </row>
    <row r="1006" ht="14.65" customHeight="1" spans="1:3">
      <c r="A1006" s="232" t="s">
        <v>796</v>
      </c>
      <c r="B1006" s="230">
        <v>11700</v>
      </c>
      <c r="C1006" s="231"/>
    </row>
    <row r="1007" ht="14.65" customHeight="1" spans="1:3">
      <c r="A1007" s="232" t="s">
        <v>797</v>
      </c>
      <c r="B1007" s="230"/>
      <c r="C1007" s="231"/>
    </row>
    <row r="1008" ht="14.65" customHeight="1" spans="1:3">
      <c r="A1008" s="232" t="s">
        <v>798</v>
      </c>
      <c r="B1008" s="230">
        <v>11700</v>
      </c>
      <c r="C1008" s="231"/>
    </row>
    <row r="1009" ht="14.65" customHeight="1" spans="1:3">
      <c r="A1009" s="232" t="s">
        <v>799</v>
      </c>
      <c r="B1009" s="230">
        <f>B1010+B1020+B1036+B1041+B1052+B1059+B1067</f>
        <v>25645</v>
      </c>
      <c r="C1009" s="231"/>
    </row>
    <row r="1010" ht="14.65" customHeight="1" spans="1:3">
      <c r="A1010" s="232" t="s">
        <v>800</v>
      </c>
      <c r="B1010" s="230"/>
      <c r="C1010" s="231"/>
    </row>
    <row r="1011" ht="14.65" customHeight="1" spans="1:3">
      <c r="A1011" s="232" t="s">
        <v>37</v>
      </c>
      <c r="B1011" s="230"/>
      <c r="C1011" s="231"/>
    </row>
    <row r="1012" ht="14.65" customHeight="1" spans="1:3">
      <c r="A1012" s="232" t="s">
        <v>38</v>
      </c>
      <c r="B1012" s="230"/>
      <c r="C1012" s="231"/>
    </row>
    <row r="1013" ht="14.65" customHeight="1" spans="1:3">
      <c r="A1013" s="232" t="s">
        <v>39</v>
      </c>
      <c r="B1013" s="230"/>
      <c r="C1013" s="231"/>
    </row>
    <row r="1014" ht="14.65" customHeight="1" spans="1:3">
      <c r="A1014" s="232" t="s">
        <v>801</v>
      </c>
      <c r="B1014" s="230"/>
      <c r="C1014" s="231"/>
    </row>
    <row r="1015" ht="14.65" customHeight="1" spans="1:3">
      <c r="A1015" s="232" t="s">
        <v>802</v>
      </c>
      <c r="B1015" s="230"/>
      <c r="C1015" s="231"/>
    </row>
    <row r="1016" ht="14.65" customHeight="1" spans="1:3">
      <c r="A1016" s="232" t="s">
        <v>803</v>
      </c>
      <c r="B1016" s="230"/>
      <c r="C1016" s="231"/>
    </row>
    <row r="1017" ht="14.65" customHeight="1" spans="1:3">
      <c r="A1017" s="232" t="s">
        <v>804</v>
      </c>
      <c r="B1017" s="230"/>
      <c r="C1017" s="231"/>
    </row>
    <row r="1018" ht="14.65" customHeight="1" spans="1:3">
      <c r="A1018" s="232" t="s">
        <v>805</v>
      </c>
      <c r="B1018" s="230"/>
      <c r="C1018" s="231"/>
    </row>
    <row r="1019" ht="14.65" customHeight="1" spans="1:3">
      <c r="A1019" s="232" t="s">
        <v>806</v>
      </c>
      <c r="B1019" s="230"/>
      <c r="C1019" s="231"/>
    </row>
    <row r="1020" ht="14.65" customHeight="1" spans="1:3">
      <c r="A1020" s="232" t="s">
        <v>807</v>
      </c>
      <c r="B1020" s="230">
        <f>SUM(B1021:B1035)</f>
        <v>40</v>
      </c>
      <c r="C1020" s="231"/>
    </row>
    <row r="1021" ht="14.65" customHeight="1" spans="1:3">
      <c r="A1021" s="232" t="s">
        <v>37</v>
      </c>
      <c r="B1021" s="230"/>
      <c r="C1021" s="231"/>
    </row>
    <row r="1022" ht="14.65" customHeight="1" spans="1:3">
      <c r="A1022" s="232" t="s">
        <v>38</v>
      </c>
      <c r="B1022" s="230"/>
      <c r="C1022" s="231"/>
    </row>
    <row r="1023" ht="14.65" customHeight="1" spans="1:3">
      <c r="A1023" s="232" t="s">
        <v>39</v>
      </c>
      <c r="B1023" s="230"/>
      <c r="C1023" s="231"/>
    </row>
    <row r="1024" ht="14.65" customHeight="1" spans="1:3">
      <c r="A1024" s="232" t="s">
        <v>808</v>
      </c>
      <c r="B1024" s="230"/>
      <c r="C1024" s="231"/>
    </row>
    <row r="1025" ht="14.65" customHeight="1" spans="1:3">
      <c r="A1025" s="232" t="s">
        <v>809</v>
      </c>
      <c r="B1025" s="230"/>
      <c r="C1025" s="231"/>
    </row>
    <row r="1026" ht="14.65" customHeight="1" spans="1:3">
      <c r="A1026" s="232" t="s">
        <v>810</v>
      </c>
      <c r="B1026" s="230"/>
      <c r="C1026" s="231"/>
    </row>
    <row r="1027" ht="14.65" customHeight="1" spans="1:3">
      <c r="A1027" s="232" t="s">
        <v>811</v>
      </c>
      <c r="B1027" s="230"/>
      <c r="C1027" s="231"/>
    </row>
    <row r="1028" ht="14.65" customHeight="1" spans="1:3">
      <c r="A1028" s="232" t="s">
        <v>812</v>
      </c>
      <c r="B1028" s="230"/>
      <c r="C1028" s="231"/>
    </row>
    <row r="1029" ht="14.65" customHeight="1" spans="1:3">
      <c r="A1029" s="232" t="s">
        <v>813</v>
      </c>
      <c r="B1029" s="230"/>
      <c r="C1029" s="231"/>
    </row>
    <row r="1030" ht="14.65" customHeight="1" spans="1:3">
      <c r="A1030" s="232" t="s">
        <v>814</v>
      </c>
      <c r="B1030" s="230">
        <v>40</v>
      </c>
      <c r="C1030" s="231"/>
    </row>
    <row r="1031" ht="14.65" customHeight="1" spans="1:3">
      <c r="A1031" s="232" t="s">
        <v>815</v>
      </c>
      <c r="B1031" s="230"/>
      <c r="C1031" s="231"/>
    </row>
    <row r="1032" ht="14.65" customHeight="1" spans="1:3">
      <c r="A1032" s="232" t="s">
        <v>816</v>
      </c>
      <c r="B1032" s="230"/>
      <c r="C1032" s="231"/>
    </row>
    <row r="1033" ht="14.65" customHeight="1" spans="1:3">
      <c r="A1033" s="232" t="s">
        <v>817</v>
      </c>
      <c r="B1033" s="230"/>
      <c r="C1033" s="231"/>
    </row>
    <row r="1034" ht="14.65" customHeight="1" spans="1:3">
      <c r="A1034" s="232" t="s">
        <v>818</v>
      </c>
      <c r="B1034" s="230"/>
      <c r="C1034" s="231"/>
    </row>
    <row r="1035" ht="14.65" customHeight="1" spans="1:3">
      <c r="A1035" s="232" t="s">
        <v>819</v>
      </c>
      <c r="B1035" s="230"/>
      <c r="C1035" s="231"/>
    </row>
    <row r="1036" ht="14.65" customHeight="1" spans="1:3">
      <c r="A1036" s="232" t="s">
        <v>820</v>
      </c>
      <c r="B1036" s="230"/>
      <c r="C1036" s="231"/>
    </row>
    <row r="1037" ht="14.65" customHeight="1" spans="1:3">
      <c r="A1037" s="232" t="s">
        <v>37</v>
      </c>
      <c r="B1037" s="230"/>
      <c r="C1037" s="231"/>
    </row>
    <row r="1038" ht="14.65" customHeight="1" spans="1:3">
      <c r="A1038" s="232" t="s">
        <v>38</v>
      </c>
      <c r="B1038" s="230"/>
      <c r="C1038" s="231"/>
    </row>
    <row r="1039" ht="14.65" customHeight="1" spans="1:3">
      <c r="A1039" s="232" t="s">
        <v>39</v>
      </c>
      <c r="B1039" s="230"/>
      <c r="C1039" s="231"/>
    </row>
    <row r="1040" ht="14.65" customHeight="1" spans="1:3">
      <c r="A1040" s="232" t="s">
        <v>821</v>
      </c>
      <c r="B1040" s="230"/>
      <c r="C1040" s="231"/>
    </row>
    <row r="1041" ht="14.65" customHeight="1" spans="1:3">
      <c r="A1041" s="232" t="s">
        <v>822</v>
      </c>
      <c r="B1041" s="230">
        <f>SUM(B1042:B1051)</f>
        <v>214</v>
      </c>
      <c r="C1041" s="231"/>
    </row>
    <row r="1042" ht="14.65" customHeight="1" spans="1:3">
      <c r="A1042" s="232" t="s">
        <v>37</v>
      </c>
      <c r="B1042" s="230"/>
      <c r="C1042" s="231"/>
    </row>
    <row r="1043" ht="14.65" customHeight="1" spans="1:3">
      <c r="A1043" s="232" t="s">
        <v>38</v>
      </c>
      <c r="B1043" s="230"/>
      <c r="C1043" s="231"/>
    </row>
    <row r="1044" ht="14.65" customHeight="1" spans="1:3">
      <c r="A1044" s="232" t="s">
        <v>39</v>
      </c>
      <c r="B1044" s="230"/>
      <c r="C1044" s="231"/>
    </row>
    <row r="1045" ht="14.65" customHeight="1" spans="1:3">
      <c r="A1045" s="232" t="s">
        <v>823</v>
      </c>
      <c r="B1045" s="230"/>
      <c r="C1045" s="231"/>
    </row>
    <row r="1046" ht="14.65" customHeight="1" spans="1:3">
      <c r="A1046" s="232" t="s">
        <v>824</v>
      </c>
      <c r="B1046" s="230"/>
      <c r="C1046" s="231"/>
    </row>
    <row r="1047" ht="14.65" customHeight="1" spans="1:3">
      <c r="A1047" s="232" t="s">
        <v>825</v>
      </c>
      <c r="B1047" s="230"/>
      <c r="C1047" s="231"/>
    </row>
    <row r="1048" ht="14.65" customHeight="1" spans="1:3">
      <c r="A1048" s="232" t="s">
        <v>826</v>
      </c>
      <c r="B1048" s="230"/>
      <c r="C1048" s="231"/>
    </row>
    <row r="1049" ht="14.65" customHeight="1" spans="1:3">
      <c r="A1049" s="232" t="s">
        <v>827</v>
      </c>
      <c r="B1049" s="230"/>
      <c r="C1049" s="231"/>
    </row>
    <row r="1050" ht="14.65" customHeight="1" spans="1:3">
      <c r="A1050" s="232" t="s">
        <v>46</v>
      </c>
      <c r="B1050" s="230">
        <v>160</v>
      </c>
      <c r="C1050" s="231"/>
    </row>
    <row r="1051" ht="14.65" customHeight="1" spans="1:3">
      <c r="A1051" s="232" t="s">
        <v>828</v>
      </c>
      <c r="B1051" s="230">
        <v>54</v>
      </c>
      <c r="C1051" s="231"/>
    </row>
    <row r="1052" ht="14.65" customHeight="1" spans="1:3">
      <c r="A1052" s="232" t="s">
        <v>829</v>
      </c>
      <c r="B1052" s="230">
        <f>SUM(B1053:B1058)</f>
        <v>45</v>
      </c>
      <c r="C1052" s="231"/>
    </row>
    <row r="1053" ht="14.65" customHeight="1" spans="1:3">
      <c r="A1053" s="232" t="s">
        <v>37</v>
      </c>
      <c r="B1053" s="230"/>
      <c r="C1053" s="231"/>
    </row>
    <row r="1054" ht="14.65" customHeight="1" spans="1:3">
      <c r="A1054" s="232" t="s">
        <v>38</v>
      </c>
      <c r="B1054" s="230"/>
      <c r="C1054" s="231"/>
    </row>
    <row r="1055" ht="14.65" customHeight="1" spans="1:3">
      <c r="A1055" s="232" t="s">
        <v>39</v>
      </c>
      <c r="B1055" s="230"/>
      <c r="C1055" s="231"/>
    </row>
    <row r="1056" ht="14.65" customHeight="1" spans="1:3">
      <c r="A1056" s="232" t="s">
        <v>830</v>
      </c>
      <c r="B1056" s="230"/>
      <c r="C1056" s="231"/>
    </row>
    <row r="1057" ht="14.65" customHeight="1" spans="1:3">
      <c r="A1057" s="232" t="s">
        <v>831</v>
      </c>
      <c r="B1057" s="230"/>
      <c r="C1057" s="231"/>
    </row>
    <row r="1058" ht="14.65" customHeight="1" spans="1:3">
      <c r="A1058" s="232" t="s">
        <v>832</v>
      </c>
      <c r="B1058" s="230">
        <v>45</v>
      </c>
      <c r="C1058" s="231"/>
    </row>
    <row r="1059" ht="14.65" customHeight="1" spans="1:3">
      <c r="A1059" s="232" t="s">
        <v>833</v>
      </c>
      <c r="B1059" s="230">
        <f>SUM(B1060:B1066)</f>
        <v>25340</v>
      </c>
      <c r="C1059" s="231"/>
    </row>
    <row r="1060" ht="14.65" customHeight="1" spans="1:3">
      <c r="A1060" s="232" t="s">
        <v>37</v>
      </c>
      <c r="B1060" s="230">
        <v>170</v>
      </c>
      <c r="C1060" s="231"/>
    </row>
    <row r="1061" ht="14.65" customHeight="1" spans="1:3">
      <c r="A1061" s="232" t="s">
        <v>38</v>
      </c>
      <c r="B1061" s="230"/>
      <c r="C1061" s="231"/>
    </row>
    <row r="1062" ht="14.65" customHeight="1" spans="1:3">
      <c r="A1062" s="232" t="s">
        <v>39</v>
      </c>
      <c r="B1062" s="230"/>
      <c r="C1062" s="231"/>
    </row>
    <row r="1063" ht="14.65" customHeight="1" spans="1:3">
      <c r="A1063" s="232" t="s">
        <v>834</v>
      </c>
      <c r="B1063" s="230"/>
      <c r="C1063" s="231"/>
    </row>
    <row r="1064" ht="14.65" customHeight="1" spans="1:3">
      <c r="A1064" s="232" t="s">
        <v>835</v>
      </c>
      <c r="B1064" s="230">
        <v>2245</v>
      </c>
      <c r="C1064" s="231"/>
    </row>
    <row r="1065" ht="14.65" customHeight="1" spans="1:3">
      <c r="A1065" s="232" t="s">
        <v>836</v>
      </c>
      <c r="B1065" s="230"/>
      <c r="C1065" s="231"/>
    </row>
    <row r="1066" ht="14.65" customHeight="1" spans="1:3">
      <c r="A1066" s="232" t="s">
        <v>837</v>
      </c>
      <c r="B1066" s="230">
        <v>22925</v>
      </c>
      <c r="C1066" s="231"/>
    </row>
    <row r="1067" ht="14.65" customHeight="1" spans="1:3">
      <c r="A1067" s="232" t="s">
        <v>838</v>
      </c>
      <c r="B1067" s="230">
        <f>SUM(B1068:B1072)</f>
        <v>6</v>
      </c>
      <c r="C1067" s="231"/>
    </row>
    <row r="1068" ht="14.65" customHeight="1" spans="1:3">
      <c r="A1068" s="232" t="s">
        <v>839</v>
      </c>
      <c r="B1068" s="230"/>
      <c r="C1068" s="231"/>
    </row>
    <row r="1069" ht="14.65" customHeight="1" spans="1:3">
      <c r="A1069" s="232" t="s">
        <v>840</v>
      </c>
      <c r="B1069" s="230"/>
      <c r="C1069" s="231"/>
    </row>
    <row r="1070" ht="14.65" customHeight="1" spans="1:3">
      <c r="A1070" s="232" t="s">
        <v>841</v>
      </c>
      <c r="B1070" s="230"/>
      <c r="C1070" s="231"/>
    </row>
    <row r="1071" ht="14.65" customHeight="1" spans="1:3">
      <c r="A1071" s="232" t="s">
        <v>842</v>
      </c>
      <c r="B1071" s="230"/>
      <c r="C1071" s="231"/>
    </row>
    <row r="1072" ht="14.65" customHeight="1" spans="1:3">
      <c r="A1072" s="232" t="s">
        <v>843</v>
      </c>
      <c r="B1072" s="230">
        <v>6</v>
      </c>
      <c r="C1072" s="231"/>
    </row>
    <row r="1073" ht="14.65" customHeight="1" spans="1:3">
      <c r="A1073" s="232" t="s">
        <v>844</v>
      </c>
      <c r="B1073" s="230">
        <f>B1074+B1084+B1090</f>
        <v>6266</v>
      </c>
      <c r="C1073" s="231"/>
    </row>
    <row r="1074" ht="14.65" customHeight="1" spans="1:3">
      <c r="A1074" s="232" t="s">
        <v>845</v>
      </c>
      <c r="B1074" s="230">
        <f>SUM(B1075:B1083)</f>
        <v>4544</v>
      </c>
      <c r="C1074" s="231"/>
    </row>
    <row r="1075" ht="14.65" customHeight="1" spans="1:3">
      <c r="A1075" s="232" t="s">
        <v>37</v>
      </c>
      <c r="B1075" s="230"/>
      <c r="C1075" s="231"/>
    </row>
    <row r="1076" ht="14.65" customHeight="1" spans="1:3">
      <c r="A1076" s="232" t="s">
        <v>38</v>
      </c>
      <c r="B1076" s="230"/>
      <c r="C1076" s="231"/>
    </row>
    <row r="1077" ht="14.65" customHeight="1" spans="1:3">
      <c r="A1077" s="232" t="s">
        <v>39</v>
      </c>
      <c r="B1077" s="230"/>
      <c r="C1077" s="231"/>
    </row>
    <row r="1078" ht="14.65" customHeight="1" spans="1:3">
      <c r="A1078" s="232" t="s">
        <v>846</v>
      </c>
      <c r="B1078" s="230"/>
      <c r="C1078" s="231"/>
    </row>
    <row r="1079" ht="14.65" customHeight="1" spans="1:3">
      <c r="A1079" s="232" t="s">
        <v>847</v>
      </c>
      <c r="B1079" s="230"/>
      <c r="C1079" s="231"/>
    </row>
    <row r="1080" ht="14.65" customHeight="1" spans="1:3">
      <c r="A1080" s="232" t="s">
        <v>848</v>
      </c>
      <c r="B1080" s="230"/>
      <c r="C1080" s="231"/>
    </row>
    <row r="1081" ht="14.65" customHeight="1" spans="1:3">
      <c r="A1081" s="232" t="s">
        <v>849</v>
      </c>
      <c r="B1081" s="230"/>
      <c r="C1081" s="231"/>
    </row>
    <row r="1082" ht="14.65" customHeight="1" spans="1:3">
      <c r="A1082" s="232" t="s">
        <v>46</v>
      </c>
      <c r="B1082" s="230">
        <v>173</v>
      </c>
      <c r="C1082" s="231"/>
    </row>
    <row r="1083" ht="14.65" customHeight="1" spans="1:3">
      <c r="A1083" s="232" t="s">
        <v>850</v>
      </c>
      <c r="B1083" s="230">
        <v>4371</v>
      </c>
      <c r="C1083" s="231"/>
    </row>
    <row r="1084" ht="14.65" customHeight="1" spans="1:3">
      <c r="A1084" s="232" t="s">
        <v>851</v>
      </c>
      <c r="B1084" s="230">
        <f>SUM(B1085:B1089)</f>
        <v>59</v>
      </c>
      <c r="C1084" s="231"/>
    </row>
    <row r="1085" ht="14.65" customHeight="1" spans="1:3">
      <c r="A1085" s="232" t="s">
        <v>37</v>
      </c>
      <c r="B1085" s="230"/>
      <c r="C1085" s="231"/>
    </row>
    <row r="1086" ht="14.65" customHeight="1" spans="1:3">
      <c r="A1086" s="232" t="s">
        <v>38</v>
      </c>
      <c r="B1086" s="230"/>
      <c r="C1086" s="231"/>
    </row>
    <row r="1087" ht="14.65" customHeight="1" spans="1:3">
      <c r="A1087" s="232" t="s">
        <v>39</v>
      </c>
      <c r="B1087" s="230"/>
      <c r="C1087" s="231"/>
    </row>
    <row r="1088" ht="14.65" customHeight="1" spans="1:3">
      <c r="A1088" s="232" t="s">
        <v>852</v>
      </c>
      <c r="B1088" s="230"/>
      <c r="C1088" s="231"/>
    </row>
    <row r="1089" ht="14.65" customHeight="1" spans="1:3">
      <c r="A1089" s="232" t="s">
        <v>853</v>
      </c>
      <c r="B1089" s="230">
        <v>59</v>
      </c>
      <c r="C1089" s="231"/>
    </row>
    <row r="1090" ht="14.65" customHeight="1" spans="1:3">
      <c r="A1090" s="232" t="s">
        <v>854</v>
      </c>
      <c r="B1090" s="230">
        <f>SUM(B1091:B1092)</f>
        <v>1663</v>
      </c>
      <c r="C1090" s="231"/>
    </row>
    <row r="1091" ht="14.65" customHeight="1" spans="1:3">
      <c r="A1091" s="232" t="s">
        <v>855</v>
      </c>
      <c r="B1091" s="230"/>
      <c r="C1091" s="231"/>
    </row>
    <row r="1092" ht="14.65" customHeight="1" spans="1:3">
      <c r="A1092" s="232" t="s">
        <v>856</v>
      </c>
      <c r="B1092" s="230">
        <v>1663</v>
      </c>
      <c r="C1092" s="231"/>
    </row>
    <row r="1093" ht="14.65" customHeight="1" spans="1:3">
      <c r="A1093" s="232" t="s">
        <v>857</v>
      </c>
      <c r="B1093" s="230">
        <f>B1094+B1101+B1111+B1117+B1120</f>
        <v>1876</v>
      </c>
      <c r="C1093" s="231"/>
    </row>
    <row r="1094" ht="14.65" customHeight="1" spans="1:3">
      <c r="A1094" s="232" t="s">
        <v>858</v>
      </c>
      <c r="B1094" s="230"/>
      <c r="C1094" s="231"/>
    </row>
    <row r="1095" ht="14.65" customHeight="1" spans="1:3">
      <c r="A1095" s="232" t="s">
        <v>37</v>
      </c>
      <c r="B1095" s="230"/>
      <c r="C1095" s="231"/>
    </row>
    <row r="1096" ht="14.65" customHeight="1" spans="1:3">
      <c r="A1096" s="232" t="s">
        <v>38</v>
      </c>
      <c r="B1096" s="230"/>
      <c r="C1096" s="231"/>
    </row>
    <row r="1097" ht="14.65" customHeight="1" spans="1:3">
      <c r="A1097" s="232" t="s">
        <v>39</v>
      </c>
      <c r="B1097" s="230"/>
      <c r="C1097" s="231"/>
    </row>
    <row r="1098" ht="14.65" customHeight="1" spans="1:3">
      <c r="A1098" s="232" t="s">
        <v>859</v>
      </c>
      <c r="B1098" s="230"/>
      <c r="C1098" s="231"/>
    </row>
    <row r="1099" ht="14.65" customHeight="1" spans="1:3">
      <c r="A1099" s="232" t="s">
        <v>46</v>
      </c>
      <c r="B1099" s="230"/>
      <c r="C1099" s="231"/>
    </row>
    <row r="1100" ht="14.65" customHeight="1" spans="1:3">
      <c r="A1100" s="232" t="s">
        <v>860</v>
      </c>
      <c r="B1100" s="230"/>
      <c r="C1100" s="231"/>
    </row>
    <row r="1101" ht="14.65" customHeight="1" spans="1:3">
      <c r="A1101" s="232" t="s">
        <v>861</v>
      </c>
      <c r="B1101" s="230"/>
      <c r="C1101" s="231"/>
    </row>
    <row r="1102" ht="14.65" customHeight="1" spans="1:3">
      <c r="A1102" s="232" t="s">
        <v>862</v>
      </c>
      <c r="B1102" s="230"/>
      <c r="C1102" s="231"/>
    </row>
    <row r="1103" ht="14.65" customHeight="1" spans="1:3">
      <c r="A1103" s="232" t="s">
        <v>863</v>
      </c>
      <c r="B1103" s="230"/>
      <c r="C1103" s="231"/>
    </row>
    <row r="1104" ht="14.65" customHeight="1" spans="1:3">
      <c r="A1104" s="232" t="s">
        <v>864</v>
      </c>
      <c r="B1104" s="230"/>
      <c r="C1104" s="231"/>
    </row>
    <row r="1105" ht="14.65" customHeight="1" spans="1:3">
      <c r="A1105" s="232" t="s">
        <v>865</v>
      </c>
      <c r="B1105" s="230"/>
      <c r="C1105" s="231"/>
    </row>
    <row r="1106" ht="14.65" customHeight="1" spans="1:3">
      <c r="A1106" s="232" t="s">
        <v>866</v>
      </c>
      <c r="B1106" s="230"/>
      <c r="C1106" s="231"/>
    </row>
    <row r="1107" ht="14.65" customHeight="1" spans="1:3">
      <c r="A1107" s="232" t="s">
        <v>867</v>
      </c>
      <c r="B1107" s="230"/>
      <c r="C1107" s="231"/>
    </row>
    <row r="1108" ht="14.65" customHeight="1" spans="1:3">
      <c r="A1108" s="232" t="s">
        <v>868</v>
      </c>
      <c r="B1108" s="230"/>
      <c r="C1108" s="231"/>
    </row>
    <row r="1109" ht="14.65" customHeight="1" spans="1:3">
      <c r="A1109" s="232" t="s">
        <v>869</v>
      </c>
      <c r="B1109" s="230"/>
      <c r="C1109" s="231"/>
    </row>
    <row r="1110" ht="14.65" customHeight="1" spans="1:3">
      <c r="A1110" s="232" t="s">
        <v>870</v>
      </c>
      <c r="B1110" s="230"/>
      <c r="C1110" s="231"/>
    </row>
    <row r="1111" ht="14.65" customHeight="1" spans="1:3">
      <c r="A1111" s="232" t="s">
        <v>871</v>
      </c>
      <c r="B1111" s="230"/>
      <c r="C1111" s="231"/>
    </row>
    <row r="1112" ht="14.65" customHeight="1" spans="1:3">
      <c r="A1112" s="232" t="s">
        <v>872</v>
      </c>
      <c r="B1112" s="230"/>
      <c r="C1112" s="231"/>
    </row>
    <row r="1113" ht="14.65" customHeight="1" spans="1:3">
      <c r="A1113" s="232" t="s">
        <v>873</v>
      </c>
      <c r="B1113" s="230"/>
      <c r="C1113" s="231"/>
    </row>
    <row r="1114" ht="14.65" customHeight="1" spans="1:3">
      <c r="A1114" s="232" t="s">
        <v>874</v>
      </c>
      <c r="B1114" s="230"/>
      <c r="C1114" s="231"/>
    </row>
    <row r="1115" ht="14.65" customHeight="1" spans="1:3">
      <c r="A1115" s="232" t="s">
        <v>875</v>
      </c>
      <c r="B1115" s="230"/>
      <c r="C1115" s="231"/>
    </row>
    <row r="1116" ht="14.65" customHeight="1" spans="1:3">
      <c r="A1116" s="232" t="s">
        <v>876</v>
      </c>
      <c r="B1116" s="230"/>
      <c r="C1116" s="231"/>
    </row>
    <row r="1117" ht="14.65" customHeight="1" spans="1:3">
      <c r="A1117" s="232" t="s">
        <v>877</v>
      </c>
      <c r="B1117" s="230"/>
      <c r="C1117" s="231"/>
    </row>
    <row r="1118" ht="14.65" customHeight="1" spans="1:3">
      <c r="A1118" s="232" t="s">
        <v>878</v>
      </c>
      <c r="B1118" s="230"/>
      <c r="C1118" s="231"/>
    </row>
    <row r="1119" ht="14.65" customHeight="1" spans="1:3">
      <c r="A1119" s="232" t="s">
        <v>879</v>
      </c>
      <c r="B1119" s="230"/>
      <c r="C1119" s="231"/>
    </row>
    <row r="1120" ht="14.65" customHeight="1" spans="1:3">
      <c r="A1120" s="232" t="s">
        <v>880</v>
      </c>
      <c r="B1120" s="230">
        <f>SUM(B1121:B1122)</f>
        <v>1876</v>
      </c>
      <c r="C1120" s="231"/>
    </row>
    <row r="1121" ht="14.65" customHeight="1" spans="1:3">
      <c r="A1121" s="232" t="s">
        <v>881</v>
      </c>
      <c r="B1121" s="230"/>
      <c r="C1121" s="231"/>
    </row>
    <row r="1122" ht="14.65" customHeight="1" spans="1:3">
      <c r="A1122" s="232" t="s">
        <v>882</v>
      </c>
      <c r="B1122" s="230">
        <v>1876</v>
      </c>
      <c r="C1122" s="231"/>
    </row>
    <row r="1123" ht="14.65" customHeight="1" spans="1:3">
      <c r="A1123" s="232" t="s">
        <v>883</v>
      </c>
      <c r="B1123" s="230"/>
      <c r="C1123" s="231"/>
    </row>
    <row r="1124" ht="14.65" customHeight="1" spans="1:3">
      <c r="A1124" s="232" t="s">
        <v>884</v>
      </c>
      <c r="B1124" s="230"/>
      <c r="C1124" s="231"/>
    </row>
    <row r="1125" ht="14.65" customHeight="1" spans="1:3">
      <c r="A1125" s="232" t="s">
        <v>885</v>
      </c>
      <c r="B1125" s="230"/>
      <c r="C1125" s="231"/>
    </row>
    <row r="1126" ht="14.65" customHeight="1" spans="1:3">
      <c r="A1126" s="232" t="s">
        <v>886</v>
      </c>
      <c r="B1126" s="230"/>
      <c r="C1126" s="231"/>
    </row>
    <row r="1127" ht="14.65" customHeight="1" spans="1:3">
      <c r="A1127" s="232" t="s">
        <v>887</v>
      </c>
      <c r="B1127" s="230"/>
      <c r="C1127" s="231"/>
    </row>
    <row r="1128" ht="14.65" customHeight="1" spans="1:3">
      <c r="A1128" s="232" t="s">
        <v>888</v>
      </c>
      <c r="B1128" s="230"/>
      <c r="C1128" s="231"/>
    </row>
    <row r="1129" ht="14.65" customHeight="1" spans="1:3">
      <c r="A1129" s="232" t="s">
        <v>664</v>
      </c>
      <c r="B1129" s="230"/>
      <c r="C1129" s="231"/>
    </row>
    <row r="1130" ht="14.65" customHeight="1" spans="1:3">
      <c r="A1130" s="232" t="s">
        <v>889</v>
      </c>
      <c r="B1130" s="230"/>
      <c r="C1130" s="231"/>
    </row>
    <row r="1131" ht="14.65" customHeight="1" spans="1:3">
      <c r="A1131" s="232" t="s">
        <v>890</v>
      </c>
      <c r="B1131" s="230"/>
      <c r="C1131" s="231"/>
    </row>
    <row r="1132" ht="14.65" customHeight="1" spans="1:3">
      <c r="A1132" s="232" t="s">
        <v>891</v>
      </c>
      <c r="B1132" s="230"/>
      <c r="C1132" s="231"/>
    </row>
    <row r="1133" ht="14.65" customHeight="1" spans="1:3">
      <c r="A1133" s="232" t="s">
        <v>892</v>
      </c>
      <c r="B1133" s="230">
        <f>B1134+B1161+B1176</f>
        <v>12123</v>
      </c>
      <c r="C1133" s="231"/>
    </row>
    <row r="1134" ht="14.65" customHeight="1" spans="1:3">
      <c r="A1134" s="232" t="s">
        <v>893</v>
      </c>
      <c r="B1134" s="230">
        <f>SUM(B1135:B1160)</f>
        <v>11352</v>
      </c>
      <c r="C1134" s="231"/>
    </row>
    <row r="1135" ht="14.65" customHeight="1" spans="1:3">
      <c r="A1135" s="232" t="s">
        <v>37</v>
      </c>
      <c r="B1135" s="230">
        <v>160</v>
      </c>
      <c r="C1135" s="231"/>
    </row>
    <row r="1136" ht="14.65" customHeight="1" spans="1:3">
      <c r="A1136" s="232" t="s">
        <v>38</v>
      </c>
      <c r="B1136" s="230">
        <v>130</v>
      </c>
      <c r="C1136" s="231"/>
    </row>
    <row r="1137" ht="14.65" customHeight="1" spans="1:3">
      <c r="A1137" s="232" t="s">
        <v>39</v>
      </c>
      <c r="B1137" s="230"/>
      <c r="C1137" s="231"/>
    </row>
    <row r="1138" ht="14.65" customHeight="1" spans="1:3">
      <c r="A1138" s="232" t="s">
        <v>894</v>
      </c>
      <c r="B1138" s="230">
        <v>547</v>
      </c>
      <c r="C1138" s="231"/>
    </row>
    <row r="1139" ht="14.65" customHeight="1" spans="1:3">
      <c r="A1139" s="232" t="s">
        <v>895</v>
      </c>
      <c r="B1139" s="230">
        <v>268</v>
      </c>
      <c r="C1139" s="231"/>
    </row>
    <row r="1140" ht="14.65" customHeight="1" spans="1:3">
      <c r="A1140" s="232" t="s">
        <v>896</v>
      </c>
      <c r="B1140" s="230"/>
      <c r="C1140" s="231"/>
    </row>
    <row r="1141" ht="14.65" customHeight="1" spans="1:3">
      <c r="A1141" s="232" t="s">
        <v>897</v>
      </c>
      <c r="B1141" s="230">
        <v>313</v>
      </c>
      <c r="C1141" s="231"/>
    </row>
    <row r="1142" ht="14.65" customHeight="1" spans="1:3">
      <c r="A1142" s="232" t="s">
        <v>898</v>
      </c>
      <c r="B1142" s="230">
        <v>82</v>
      </c>
      <c r="C1142" s="231"/>
    </row>
    <row r="1143" ht="14.65" customHeight="1" spans="1:3">
      <c r="A1143" s="232" t="s">
        <v>899</v>
      </c>
      <c r="B1143" s="230"/>
      <c r="C1143" s="231"/>
    </row>
    <row r="1144" ht="14.65" customHeight="1" spans="1:3">
      <c r="A1144" s="232" t="s">
        <v>900</v>
      </c>
      <c r="B1144" s="230"/>
      <c r="C1144" s="231"/>
    </row>
    <row r="1145" ht="14.65" customHeight="1" spans="1:3">
      <c r="A1145" s="232" t="s">
        <v>901</v>
      </c>
      <c r="B1145" s="230"/>
      <c r="C1145" s="231"/>
    </row>
    <row r="1146" ht="14.65" customHeight="1" spans="1:3">
      <c r="A1146" s="232" t="s">
        <v>902</v>
      </c>
      <c r="B1146" s="230"/>
      <c r="C1146" s="231"/>
    </row>
    <row r="1147" ht="14.65" customHeight="1" spans="1:3">
      <c r="A1147" s="232" t="s">
        <v>903</v>
      </c>
      <c r="B1147" s="230"/>
      <c r="C1147" s="231"/>
    </row>
    <row r="1148" ht="14.65" customHeight="1" spans="1:3">
      <c r="A1148" s="232" t="s">
        <v>904</v>
      </c>
      <c r="B1148" s="230"/>
      <c r="C1148" s="231"/>
    </row>
    <row r="1149" ht="14.65" customHeight="1" spans="1:3">
      <c r="A1149" s="232" t="s">
        <v>905</v>
      </c>
      <c r="B1149" s="230"/>
      <c r="C1149" s="231"/>
    </row>
    <row r="1150" ht="14.65" customHeight="1" spans="1:3">
      <c r="A1150" s="232" t="s">
        <v>906</v>
      </c>
      <c r="B1150" s="230"/>
      <c r="C1150" s="231"/>
    </row>
    <row r="1151" ht="14.65" customHeight="1" spans="1:3">
      <c r="A1151" s="232" t="s">
        <v>907</v>
      </c>
      <c r="B1151" s="230"/>
      <c r="C1151" s="231"/>
    </row>
    <row r="1152" ht="14.65" customHeight="1" spans="1:3">
      <c r="A1152" s="232" t="s">
        <v>908</v>
      </c>
      <c r="B1152" s="230"/>
      <c r="C1152" s="231"/>
    </row>
    <row r="1153" ht="14.65" customHeight="1" spans="1:3">
      <c r="A1153" s="232" t="s">
        <v>909</v>
      </c>
      <c r="B1153" s="230"/>
      <c r="C1153" s="231"/>
    </row>
    <row r="1154" ht="14.65" customHeight="1" spans="1:3">
      <c r="A1154" s="232" t="s">
        <v>910</v>
      </c>
      <c r="B1154" s="230"/>
      <c r="C1154" s="231"/>
    </row>
    <row r="1155" ht="14.65" customHeight="1" spans="1:3">
      <c r="A1155" s="232" t="s">
        <v>911</v>
      </c>
      <c r="B1155" s="230"/>
      <c r="C1155" s="231"/>
    </row>
    <row r="1156" ht="14.65" customHeight="1" spans="1:3">
      <c r="A1156" s="232" t="s">
        <v>912</v>
      </c>
      <c r="B1156" s="230"/>
      <c r="C1156" s="231"/>
    </row>
    <row r="1157" ht="14.65" customHeight="1" spans="1:3">
      <c r="A1157" s="232" t="s">
        <v>913</v>
      </c>
      <c r="B1157" s="230"/>
      <c r="C1157" s="231"/>
    </row>
    <row r="1158" ht="14.65" customHeight="1" spans="1:3">
      <c r="A1158" s="232" t="s">
        <v>914</v>
      </c>
      <c r="B1158" s="230"/>
      <c r="C1158" s="231"/>
    </row>
    <row r="1159" ht="14.65" customHeight="1" spans="1:3">
      <c r="A1159" s="232" t="s">
        <v>46</v>
      </c>
      <c r="B1159" s="230">
        <v>88</v>
      </c>
      <c r="C1159" s="231"/>
    </row>
    <row r="1160" ht="14.65" customHeight="1" spans="1:3">
      <c r="A1160" s="232" t="s">
        <v>915</v>
      </c>
      <c r="B1160" s="230">
        <v>9764</v>
      </c>
      <c r="C1160" s="231"/>
    </row>
    <row r="1161" ht="14.65" customHeight="1" spans="1:3">
      <c r="A1161" s="232" t="s">
        <v>916</v>
      </c>
      <c r="B1161" s="230">
        <f>SUM(B1162:B1175)</f>
        <v>431</v>
      </c>
      <c r="C1161" s="231"/>
    </row>
    <row r="1162" ht="14.65" customHeight="1" spans="1:3">
      <c r="A1162" s="232" t="s">
        <v>37</v>
      </c>
      <c r="B1162" s="230">
        <v>10</v>
      </c>
      <c r="C1162" s="231"/>
    </row>
    <row r="1163" ht="14.65" customHeight="1" spans="1:3">
      <c r="A1163" s="232" t="s">
        <v>38</v>
      </c>
      <c r="B1163" s="230"/>
      <c r="C1163" s="231"/>
    </row>
    <row r="1164" ht="14.65" customHeight="1" spans="1:3">
      <c r="A1164" s="232" t="s">
        <v>39</v>
      </c>
      <c r="B1164" s="230"/>
      <c r="C1164" s="231"/>
    </row>
    <row r="1165" ht="14.65" customHeight="1" spans="1:3">
      <c r="A1165" s="232" t="s">
        <v>917</v>
      </c>
      <c r="B1165" s="230">
        <v>42</v>
      </c>
      <c r="C1165" s="231"/>
    </row>
    <row r="1166" ht="14.65" customHeight="1" spans="1:3">
      <c r="A1166" s="232" t="s">
        <v>918</v>
      </c>
      <c r="B1166" s="230"/>
      <c r="C1166" s="231"/>
    </row>
    <row r="1167" ht="14.65" customHeight="1" spans="1:3">
      <c r="A1167" s="232" t="s">
        <v>919</v>
      </c>
      <c r="B1167" s="230"/>
      <c r="C1167" s="231"/>
    </row>
    <row r="1168" ht="14.65" customHeight="1" spans="1:3">
      <c r="A1168" s="232" t="s">
        <v>920</v>
      </c>
      <c r="B1168" s="230"/>
      <c r="C1168" s="231"/>
    </row>
    <row r="1169" ht="14.65" customHeight="1" spans="1:3">
      <c r="A1169" s="232" t="s">
        <v>921</v>
      </c>
      <c r="B1169" s="230"/>
      <c r="C1169" s="231"/>
    </row>
    <row r="1170" ht="14.65" customHeight="1" spans="1:3">
      <c r="A1170" s="232" t="s">
        <v>922</v>
      </c>
      <c r="B1170" s="230"/>
      <c r="C1170" s="231"/>
    </row>
    <row r="1171" ht="14.65" customHeight="1" spans="1:3">
      <c r="A1171" s="232" t="s">
        <v>923</v>
      </c>
      <c r="B1171" s="230"/>
      <c r="C1171" s="231"/>
    </row>
    <row r="1172" ht="14.65" customHeight="1" spans="1:3">
      <c r="A1172" s="232" t="s">
        <v>924</v>
      </c>
      <c r="B1172" s="230"/>
      <c r="C1172" s="231"/>
    </row>
    <row r="1173" ht="14.65" customHeight="1" spans="1:3">
      <c r="A1173" s="232" t="s">
        <v>925</v>
      </c>
      <c r="B1173" s="230"/>
      <c r="C1173" s="231"/>
    </row>
    <row r="1174" ht="14.65" customHeight="1" spans="1:3">
      <c r="A1174" s="232" t="s">
        <v>926</v>
      </c>
      <c r="B1174" s="230"/>
      <c r="C1174" s="231"/>
    </row>
    <row r="1175" ht="14.65" customHeight="1" spans="1:3">
      <c r="A1175" s="232" t="s">
        <v>927</v>
      </c>
      <c r="B1175" s="230">
        <v>379</v>
      </c>
      <c r="C1175" s="231"/>
    </row>
    <row r="1176" ht="14.65" customHeight="1" spans="1:3">
      <c r="A1176" s="232" t="s">
        <v>928</v>
      </c>
      <c r="B1176" s="230">
        <f>SUM(B1177)</f>
        <v>340</v>
      </c>
      <c r="C1176" s="231"/>
    </row>
    <row r="1177" ht="14.65" customHeight="1" spans="1:3">
      <c r="A1177" s="232" t="s">
        <v>929</v>
      </c>
      <c r="B1177" s="230">
        <v>340</v>
      </c>
      <c r="C1177" s="231"/>
    </row>
    <row r="1178" ht="14.65" customHeight="1" spans="1:3">
      <c r="A1178" s="232" t="s">
        <v>930</v>
      </c>
      <c r="B1178" s="230">
        <f>B1179+B1191+B1195</f>
        <v>27366</v>
      </c>
      <c r="C1178" s="231"/>
    </row>
    <row r="1179" ht="14.65" customHeight="1" spans="1:3">
      <c r="A1179" s="232" t="s">
        <v>931</v>
      </c>
      <c r="B1179" s="230">
        <f>SUM(B1180:B1190)</f>
        <v>7861</v>
      </c>
      <c r="C1179" s="231"/>
    </row>
    <row r="1180" ht="14.65" customHeight="1" spans="1:3">
      <c r="A1180" s="232" t="s">
        <v>932</v>
      </c>
      <c r="B1180" s="230"/>
      <c r="C1180" s="231"/>
    </row>
    <row r="1181" ht="14.65" customHeight="1" spans="1:3">
      <c r="A1181" s="232" t="s">
        <v>933</v>
      </c>
      <c r="B1181" s="230"/>
      <c r="C1181" s="231"/>
    </row>
    <row r="1182" ht="14.65" customHeight="1" spans="1:3">
      <c r="A1182" s="232" t="s">
        <v>934</v>
      </c>
      <c r="B1182" s="230">
        <v>4911</v>
      </c>
      <c r="C1182" s="231"/>
    </row>
    <row r="1183" ht="14.65" customHeight="1" spans="1:3">
      <c r="A1183" s="232" t="s">
        <v>935</v>
      </c>
      <c r="B1183" s="230"/>
      <c r="C1183" s="231"/>
    </row>
    <row r="1184" ht="14.65" customHeight="1" spans="1:3">
      <c r="A1184" s="232" t="s">
        <v>936</v>
      </c>
      <c r="B1184" s="230">
        <v>40</v>
      </c>
      <c r="C1184" s="231"/>
    </row>
    <row r="1185" ht="14.65" customHeight="1" spans="1:3">
      <c r="A1185" s="232" t="s">
        <v>937</v>
      </c>
      <c r="B1185" s="230"/>
      <c r="C1185" s="231"/>
    </row>
    <row r="1186" ht="14.65" customHeight="1" spans="1:3">
      <c r="A1186" s="232" t="s">
        <v>938</v>
      </c>
      <c r="B1186" s="230">
        <v>40</v>
      </c>
      <c r="C1186" s="231"/>
    </row>
    <row r="1187" ht="14.65" customHeight="1" spans="1:3">
      <c r="A1187" s="232" t="s">
        <v>939</v>
      </c>
      <c r="B1187" s="230">
        <v>642</v>
      </c>
      <c r="C1187" s="231"/>
    </row>
    <row r="1188" ht="14.65" customHeight="1" spans="1:3">
      <c r="A1188" s="232" t="s">
        <v>940</v>
      </c>
      <c r="B1188" s="230"/>
      <c r="C1188" s="231"/>
    </row>
    <row r="1189" ht="14.65" customHeight="1" spans="1:3">
      <c r="A1189" s="229" t="s">
        <v>941</v>
      </c>
      <c r="B1189" s="230"/>
      <c r="C1189" s="231"/>
    </row>
    <row r="1190" ht="14.65" customHeight="1" spans="1:3">
      <c r="A1190" s="232" t="s">
        <v>942</v>
      </c>
      <c r="B1190" s="230">
        <v>2228</v>
      </c>
      <c r="C1190" s="231"/>
    </row>
    <row r="1191" ht="14.65" customHeight="1" spans="1:3">
      <c r="A1191" s="232" t="s">
        <v>943</v>
      </c>
      <c r="B1191" s="230">
        <f>SUM(B1192:B1194)</f>
        <v>19505</v>
      </c>
      <c r="C1191" s="231"/>
    </row>
    <row r="1192" ht="14.65" customHeight="1" spans="1:3">
      <c r="A1192" s="232" t="s">
        <v>944</v>
      </c>
      <c r="B1192" s="230">
        <v>19505</v>
      </c>
      <c r="C1192" s="231"/>
    </row>
    <row r="1193" ht="14.65" customHeight="1" spans="1:3">
      <c r="A1193" s="232" t="s">
        <v>945</v>
      </c>
      <c r="B1193" s="230"/>
      <c r="C1193" s="231"/>
    </row>
    <row r="1194" ht="14.65" customHeight="1" spans="1:3">
      <c r="A1194" s="232" t="s">
        <v>946</v>
      </c>
      <c r="B1194" s="230"/>
      <c r="C1194" s="231"/>
    </row>
    <row r="1195" ht="14.65" customHeight="1" spans="1:3">
      <c r="A1195" s="232" t="s">
        <v>947</v>
      </c>
      <c r="B1195" s="230"/>
      <c r="C1195" s="231"/>
    </row>
    <row r="1196" ht="14.65" customHeight="1" spans="1:3">
      <c r="A1196" s="232" t="s">
        <v>948</v>
      </c>
      <c r="B1196" s="230"/>
      <c r="C1196" s="231"/>
    </row>
    <row r="1197" ht="14.65" customHeight="1" spans="1:3">
      <c r="A1197" s="232" t="s">
        <v>949</v>
      </c>
      <c r="B1197" s="230"/>
      <c r="C1197" s="231"/>
    </row>
    <row r="1198" ht="14.65" customHeight="1" spans="1:3">
      <c r="A1198" s="232" t="s">
        <v>950</v>
      </c>
      <c r="B1198" s="230"/>
      <c r="C1198" s="231"/>
    </row>
    <row r="1199" ht="14.65" customHeight="1" spans="1:3">
      <c r="A1199" s="232" t="s">
        <v>951</v>
      </c>
      <c r="B1199" s="230">
        <f>B1200+B1218+B1224+B1230</f>
        <v>2133</v>
      </c>
      <c r="C1199" s="231"/>
    </row>
    <row r="1200" ht="14.65" customHeight="1" spans="1:3">
      <c r="A1200" s="232" t="s">
        <v>952</v>
      </c>
      <c r="B1200" s="230">
        <f>SUM(B1201:B1217)</f>
        <v>1703</v>
      </c>
      <c r="C1200" s="231"/>
    </row>
    <row r="1201" ht="14.65" customHeight="1" spans="1:3">
      <c r="A1201" s="232" t="s">
        <v>37</v>
      </c>
      <c r="B1201" s="230"/>
      <c r="C1201" s="231"/>
    </row>
    <row r="1202" ht="14.65" customHeight="1" spans="1:3">
      <c r="A1202" s="232" t="s">
        <v>38</v>
      </c>
      <c r="B1202" s="230"/>
      <c r="C1202" s="231"/>
    </row>
    <row r="1203" ht="14.65" customHeight="1" spans="1:3">
      <c r="A1203" s="232" t="s">
        <v>39</v>
      </c>
      <c r="B1203" s="230"/>
      <c r="C1203" s="231"/>
    </row>
    <row r="1204" ht="14.65" customHeight="1" spans="1:3">
      <c r="A1204" s="232" t="s">
        <v>953</v>
      </c>
      <c r="B1204" s="230"/>
      <c r="C1204" s="231"/>
    </row>
    <row r="1205" ht="14.65" customHeight="1" spans="1:3">
      <c r="A1205" s="232" t="s">
        <v>954</v>
      </c>
      <c r="B1205" s="230"/>
      <c r="C1205" s="231"/>
    </row>
    <row r="1206" ht="14.65" customHeight="1" spans="1:3">
      <c r="A1206" s="232" t="s">
        <v>955</v>
      </c>
      <c r="B1206" s="230"/>
      <c r="C1206" s="231"/>
    </row>
    <row r="1207" ht="14.65" customHeight="1" spans="1:3">
      <c r="A1207" s="232" t="s">
        <v>956</v>
      </c>
      <c r="B1207" s="230"/>
      <c r="C1207" s="231"/>
    </row>
    <row r="1208" ht="14.65" customHeight="1" spans="1:3">
      <c r="A1208" s="232" t="s">
        <v>957</v>
      </c>
      <c r="B1208" s="230">
        <v>12</v>
      </c>
      <c r="C1208" s="231"/>
    </row>
    <row r="1209" ht="14.65" customHeight="1" spans="1:3">
      <c r="A1209" s="232" t="s">
        <v>958</v>
      </c>
      <c r="B1209" s="230"/>
      <c r="C1209" s="231"/>
    </row>
    <row r="1210" ht="14.65" customHeight="1" spans="1:3">
      <c r="A1210" s="232" t="s">
        <v>959</v>
      </c>
      <c r="B1210" s="230"/>
      <c r="C1210" s="231"/>
    </row>
    <row r="1211" ht="14.65" customHeight="1" spans="1:3">
      <c r="A1211" s="232" t="s">
        <v>960</v>
      </c>
      <c r="B1211" s="230"/>
      <c r="C1211" s="231"/>
    </row>
    <row r="1212" ht="14.65" customHeight="1" spans="1:3">
      <c r="A1212" s="232" t="s">
        <v>961</v>
      </c>
      <c r="B1212" s="230"/>
      <c r="C1212" s="231"/>
    </row>
    <row r="1213" ht="14.65" customHeight="1" spans="1:3">
      <c r="A1213" s="232" t="s">
        <v>962</v>
      </c>
      <c r="B1213" s="230"/>
      <c r="C1213" s="231"/>
    </row>
    <row r="1214" ht="14.65" customHeight="1" spans="1:3">
      <c r="A1214" s="232" t="s">
        <v>963</v>
      </c>
      <c r="B1214" s="230"/>
      <c r="C1214" s="231"/>
    </row>
    <row r="1215" ht="14.65" customHeight="1" spans="1:3">
      <c r="A1215" s="232" t="s">
        <v>964</v>
      </c>
      <c r="B1215" s="230"/>
      <c r="C1215" s="231"/>
    </row>
    <row r="1216" ht="14.65" customHeight="1" spans="1:3">
      <c r="A1216" s="232" t="s">
        <v>46</v>
      </c>
      <c r="B1216" s="230"/>
      <c r="C1216" s="231"/>
    </row>
    <row r="1217" ht="14.65" customHeight="1" spans="1:3">
      <c r="A1217" s="232" t="s">
        <v>965</v>
      </c>
      <c r="B1217" s="230">
        <v>1691</v>
      </c>
      <c r="C1217" s="231"/>
    </row>
    <row r="1218" ht="14.65" customHeight="1" spans="1:3">
      <c r="A1218" s="232" t="s">
        <v>966</v>
      </c>
      <c r="B1218" s="230"/>
      <c r="C1218" s="231"/>
    </row>
    <row r="1219" ht="14.65" customHeight="1" spans="1:3">
      <c r="A1219" s="232" t="s">
        <v>967</v>
      </c>
      <c r="B1219" s="230"/>
      <c r="C1219" s="231"/>
    </row>
    <row r="1220" ht="14.65" customHeight="1" spans="1:3">
      <c r="A1220" s="232" t="s">
        <v>968</v>
      </c>
      <c r="B1220" s="230"/>
      <c r="C1220" s="231"/>
    </row>
    <row r="1221" ht="14.65" customHeight="1" spans="1:3">
      <c r="A1221" s="232" t="s">
        <v>969</v>
      </c>
      <c r="B1221" s="230"/>
      <c r="C1221" s="231"/>
    </row>
    <row r="1222" ht="14.65" customHeight="1" spans="1:3">
      <c r="A1222" s="232" t="s">
        <v>970</v>
      </c>
      <c r="B1222" s="230"/>
      <c r="C1222" s="231"/>
    </row>
    <row r="1223" ht="14.65" customHeight="1" spans="1:3">
      <c r="A1223" s="232" t="s">
        <v>971</v>
      </c>
      <c r="B1223" s="230"/>
      <c r="C1223" s="231"/>
    </row>
    <row r="1224" ht="14.65" customHeight="1" spans="1:3">
      <c r="A1224" s="232" t="s">
        <v>972</v>
      </c>
      <c r="B1224" s="230">
        <f>SUM(B1225:B1229)</f>
        <v>282</v>
      </c>
      <c r="C1224" s="231"/>
    </row>
    <row r="1225" ht="14.65" customHeight="1" spans="1:3">
      <c r="A1225" s="232" t="s">
        <v>973</v>
      </c>
      <c r="B1225" s="230">
        <v>183</v>
      </c>
      <c r="C1225" s="231"/>
    </row>
    <row r="1226" ht="14.65" customHeight="1" spans="1:3">
      <c r="A1226" s="232" t="s">
        <v>974</v>
      </c>
      <c r="B1226" s="230"/>
      <c r="C1226" s="231"/>
    </row>
    <row r="1227" ht="14.65" customHeight="1" spans="1:3">
      <c r="A1227" s="232" t="s">
        <v>975</v>
      </c>
      <c r="B1227" s="230"/>
      <c r="C1227" s="231"/>
    </row>
    <row r="1228" ht="14.65" customHeight="1" spans="1:3">
      <c r="A1228" s="232" t="s">
        <v>976</v>
      </c>
      <c r="B1228" s="230"/>
      <c r="C1228" s="231"/>
    </row>
    <row r="1229" ht="14.65" customHeight="1" spans="1:3">
      <c r="A1229" s="232" t="s">
        <v>977</v>
      </c>
      <c r="B1229" s="230">
        <v>99</v>
      </c>
      <c r="C1229" s="231"/>
    </row>
    <row r="1230" ht="14.65" customHeight="1" spans="1:3">
      <c r="A1230" s="232" t="s">
        <v>978</v>
      </c>
      <c r="B1230" s="230">
        <f>SUM(B1231:B1242)</f>
        <v>148</v>
      </c>
      <c r="C1230" s="231"/>
    </row>
    <row r="1231" ht="14.65" customHeight="1" spans="1:3">
      <c r="A1231" s="232" t="s">
        <v>979</v>
      </c>
      <c r="B1231" s="230"/>
      <c r="C1231" s="231"/>
    </row>
    <row r="1232" ht="14.65" customHeight="1" spans="1:3">
      <c r="A1232" s="232" t="s">
        <v>980</v>
      </c>
      <c r="B1232" s="230"/>
      <c r="C1232" s="231"/>
    </row>
    <row r="1233" ht="14.65" customHeight="1" spans="1:3">
      <c r="A1233" s="232" t="s">
        <v>981</v>
      </c>
      <c r="B1233" s="230">
        <v>23</v>
      </c>
      <c r="C1233" s="231"/>
    </row>
    <row r="1234" ht="14.65" customHeight="1" spans="1:3">
      <c r="A1234" s="232" t="s">
        <v>982</v>
      </c>
      <c r="B1234" s="230">
        <v>40</v>
      </c>
      <c r="C1234" s="231"/>
    </row>
    <row r="1235" ht="14.65" customHeight="1" spans="1:3">
      <c r="A1235" s="232" t="s">
        <v>983</v>
      </c>
      <c r="B1235" s="230"/>
      <c r="C1235" s="231"/>
    </row>
    <row r="1236" ht="14.65" customHeight="1" spans="1:3">
      <c r="A1236" s="232" t="s">
        <v>984</v>
      </c>
      <c r="B1236" s="230"/>
      <c r="C1236" s="231"/>
    </row>
    <row r="1237" ht="14.65" customHeight="1" spans="1:3">
      <c r="A1237" s="232" t="s">
        <v>985</v>
      </c>
      <c r="B1237" s="230"/>
      <c r="C1237" s="231"/>
    </row>
    <row r="1238" ht="14.65" customHeight="1" spans="1:3">
      <c r="A1238" s="232" t="s">
        <v>986</v>
      </c>
      <c r="B1238" s="230"/>
      <c r="C1238" s="231"/>
    </row>
    <row r="1239" ht="14.65" customHeight="1" spans="1:3">
      <c r="A1239" s="232" t="s">
        <v>987</v>
      </c>
      <c r="B1239" s="230">
        <v>25</v>
      </c>
      <c r="C1239" s="231"/>
    </row>
    <row r="1240" ht="14.65" customHeight="1" spans="1:3">
      <c r="A1240" s="232" t="s">
        <v>988</v>
      </c>
      <c r="B1240" s="230"/>
      <c r="C1240" s="231"/>
    </row>
    <row r="1241" ht="14.65" customHeight="1" spans="1:3">
      <c r="A1241" s="232" t="s">
        <v>989</v>
      </c>
      <c r="B1241" s="230">
        <v>60</v>
      </c>
      <c r="C1241" s="231"/>
    </row>
    <row r="1242" ht="14.65" customHeight="1" spans="1:3">
      <c r="A1242" s="232" t="s">
        <v>990</v>
      </c>
      <c r="B1242" s="230"/>
      <c r="C1242" s="231"/>
    </row>
    <row r="1243" ht="14.65" customHeight="1" spans="1:3">
      <c r="A1243" s="232" t="s">
        <v>991</v>
      </c>
      <c r="B1243" s="230">
        <f>B1244+B1255+B1262+B1270+B1283+B1287+B1291</f>
        <v>9768</v>
      </c>
      <c r="C1243" s="231"/>
    </row>
    <row r="1244" ht="14.65" customHeight="1" spans="1:3">
      <c r="A1244" s="232" t="s">
        <v>992</v>
      </c>
      <c r="B1244" s="230">
        <f>SUM(B1245:B1254)</f>
        <v>4767</v>
      </c>
      <c r="C1244" s="231"/>
    </row>
    <row r="1245" ht="14.65" customHeight="1" spans="1:3">
      <c r="A1245" s="232" t="s">
        <v>37</v>
      </c>
      <c r="B1245" s="230">
        <v>236</v>
      </c>
      <c r="C1245" s="231"/>
    </row>
    <row r="1246" ht="14.65" customHeight="1" spans="1:3">
      <c r="A1246" s="232" t="s">
        <v>38</v>
      </c>
      <c r="B1246" s="230"/>
      <c r="C1246" s="231"/>
    </row>
    <row r="1247" ht="14.65" customHeight="1" spans="1:3">
      <c r="A1247" s="232" t="s">
        <v>39</v>
      </c>
      <c r="B1247" s="230"/>
      <c r="C1247" s="231"/>
    </row>
    <row r="1248" ht="14.65" customHeight="1" spans="1:3">
      <c r="A1248" s="232" t="s">
        <v>993</v>
      </c>
      <c r="B1248" s="230"/>
      <c r="C1248" s="231"/>
    </row>
    <row r="1249" ht="14.65" customHeight="1" spans="1:3">
      <c r="A1249" s="232" t="s">
        <v>994</v>
      </c>
      <c r="B1249" s="230"/>
      <c r="C1249" s="231"/>
    </row>
    <row r="1250" ht="14.65" customHeight="1" spans="1:3">
      <c r="A1250" s="232" t="s">
        <v>995</v>
      </c>
      <c r="B1250" s="230">
        <v>831</v>
      </c>
      <c r="C1250" s="231"/>
    </row>
    <row r="1251" ht="14.65" customHeight="1" spans="1:3">
      <c r="A1251" s="232" t="s">
        <v>996</v>
      </c>
      <c r="B1251" s="230">
        <v>1576</v>
      </c>
      <c r="C1251" s="231"/>
    </row>
    <row r="1252" ht="14.65" customHeight="1" spans="1:3">
      <c r="A1252" s="232" t="s">
        <v>997</v>
      </c>
      <c r="B1252" s="230"/>
      <c r="C1252" s="231"/>
    </row>
    <row r="1253" ht="14.65" customHeight="1" spans="1:3">
      <c r="A1253" s="232" t="s">
        <v>46</v>
      </c>
      <c r="B1253" s="230">
        <v>414</v>
      </c>
      <c r="C1253" s="231"/>
    </row>
    <row r="1254" ht="14.65" customHeight="1" spans="1:3">
      <c r="A1254" s="232" t="s">
        <v>998</v>
      </c>
      <c r="B1254" s="230">
        <v>1710</v>
      </c>
      <c r="C1254" s="231"/>
    </row>
    <row r="1255" ht="14.65" customHeight="1" spans="1:3">
      <c r="A1255" s="232" t="s">
        <v>999</v>
      </c>
      <c r="B1255" s="230">
        <f>SUM(B1256:B1261)</f>
        <v>2015</v>
      </c>
      <c r="C1255" s="231"/>
    </row>
    <row r="1256" ht="14.65" customHeight="1" spans="1:3">
      <c r="A1256" s="232" t="s">
        <v>37</v>
      </c>
      <c r="B1256" s="230"/>
      <c r="C1256" s="231"/>
    </row>
    <row r="1257" ht="14.65" customHeight="1" spans="1:3">
      <c r="A1257" s="232" t="s">
        <v>38</v>
      </c>
      <c r="B1257" s="230"/>
      <c r="C1257" s="231"/>
    </row>
    <row r="1258" ht="14.65" customHeight="1" spans="1:3">
      <c r="A1258" s="232" t="s">
        <v>39</v>
      </c>
      <c r="B1258" s="230"/>
      <c r="C1258" s="231"/>
    </row>
    <row r="1259" ht="14.65" customHeight="1" spans="1:3">
      <c r="A1259" s="232" t="s">
        <v>1000</v>
      </c>
      <c r="B1259" s="230">
        <v>2015</v>
      </c>
      <c r="C1259" s="231"/>
    </row>
    <row r="1260" ht="14.65" customHeight="1" spans="1:3">
      <c r="A1260" s="229" t="s">
        <v>46</v>
      </c>
      <c r="B1260" s="230"/>
      <c r="C1260" s="231"/>
    </row>
    <row r="1261" ht="14.65" customHeight="1" spans="1:3">
      <c r="A1261" s="232" t="s">
        <v>1001</v>
      </c>
      <c r="B1261" s="230"/>
      <c r="C1261" s="231"/>
    </row>
    <row r="1262" ht="14.65" customHeight="1" spans="1:3">
      <c r="A1262" s="232" t="s">
        <v>1002</v>
      </c>
      <c r="B1262" s="230">
        <f>SUM(B1263:B1269)</f>
        <v>2379</v>
      </c>
      <c r="C1262" s="231"/>
    </row>
    <row r="1263" ht="14.65" customHeight="1" spans="1:3">
      <c r="A1263" s="232" t="s">
        <v>37</v>
      </c>
      <c r="B1263" s="230"/>
      <c r="C1263" s="231"/>
    </row>
    <row r="1264" spans="1:3">
      <c r="A1264" s="232" t="s">
        <v>38</v>
      </c>
      <c r="B1264" s="230"/>
      <c r="C1264" s="231"/>
    </row>
    <row r="1265" spans="1:3">
      <c r="A1265" s="232" t="s">
        <v>39</v>
      </c>
      <c r="B1265" s="230"/>
      <c r="C1265" s="231"/>
    </row>
    <row r="1266" spans="1:3">
      <c r="A1266" s="232" t="s">
        <v>1003</v>
      </c>
      <c r="B1266" s="230">
        <v>989</v>
      </c>
      <c r="C1266" s="231"/>
    </row>
    <row r="1267" spans="1:3">
      <c r="A1267" s="232" t="s">
        <v>1004</v>
      </c>
      <c r="B1267" s="230"/>
      <c r="C1267" s="231"/>
    </row>
    <row r="1268" spans="1:3">
      <c r="A1268" s="232" t="s">
        <v>46</v>
      </c>
      <c r="B1268" s="230"/>
      <c r="C1268" s="231"/>
    </row>
    <row r="1269" spans="1:3">
      <c r="A1269" s="232" t="s">
        <v>1005</v>
      </c>
      <c r="B1269" s="230">
        <v>1390</v>
      </c>
      <c r="C1269" s="231"/>
    </row>
    <row r="1270" spans="1:3">
      <c r="A1270" s="232" t="s">
        <v>1006</v>
      </c>
      <c r="B1270" s="230">
        <f>SUM(B1271:B1282)</f>
        <v>20</v>
      </c>
      <c r="C1270" s="231"/>
    </row>
    <row r="1271" spans="1:3">
      <c r="A1271" s="232" t="s">
        <v>37</v>
      </c>
      <c r="B1271" s="230"/>
      <c r="C1271" s="231"/>
    </row>
    <row r="1272" spans="1:3">
      <c r="A1272" s="232" t="s">
        <v>38</v>
      </c>
      <c r="B1272" s="230">
        <v>20</v>
      </c>
      <c r="C1272" s="231"/>
    </row>
    <row r="1273" spans="1:3">
      <c r="A1273" s="232" t="s">
        <v>39</v>
      </c>
      <c r="B1273" s="230"/>
      <c r="C1273" s="231"/>
    </row>
    <row r="1274" spans="1:3">
      <c r="A1274" s="232" t="s">
        <v>1007</v>
      </c>
      <c r="B1274" s="230"/>
      <c r="C1274" s="231"/>
    </row>
    <row r="1275" spans="1:3">
      <c r="A1275" s="232" t="s">
        <v>1008</v>
      </c>
      <c r="B1275" s="230"/>
      <c r="C1275" s="231"/>
    </row>
    <row r="1276" spans="1:3">
      <c r="A1276" s="232" t="s">
        <v>1009</v>
      </c>
      <c r="B1276" s="230"/>
      <c r="C1276" s="231"/>
    </row>
    <row r="1277" spans="1:3">
      <c r="A1277" s="232" t="s">
        <v>1010</v>
      </c>
      <c r="B1277" s="230"/>
      <c r="C1277" s="231"/>
    </row>
    <row r="1278" spans="1:3">
      <c r="A1278" s="232" t="s">
        <v>1011</v>
      </c>
      <c r="B1278" s="230"/>
      <c r="C1278" s="231"/>
    </row>
    <row r="1279" spans="1:3">
      <c r="A1279" s="232" t="s">
        <v>1012</v>
      </c>
      <c r="B1279" s="230"/>
      <c r="C1279" s="231"/>
    </row>
    <row r="1280" spans="1:3">
      <c r="A1280" s="232" t="s">
        <v>1013</v>
      </c>
      <c r="B1280" s="230"/>
      <c r="C1280" s="231"/>
    </row>
    <row r="1281" spans="1:3">
      <c r="A1281" s="232" t="s">
        <v>1014</v>
      </c>
      <c r="B1281" s="230"/>
      <c r="C1281" s="231"/>
    </row>
    <row r="1282" spans="1:3">
      <c r="A1282" s="232" t="s">
        <v>1015</v>
      </c>
      <c r="B1282" s="230"/>
      <c r="C1282" s="231"/>
    </row>
    <row r="1283" spans="1:3">
      <c r="A1283" s="232" t="s">
        <v>1016</v>
      </c>
      <c r="B1283" s="230">
        <f>SUM(B1284:B1286)</f>
        <v>133</v>
      </c>
      <c r="C1283" s="231"/>
    </row>
    <row r="1284" spans="1:3">
      <c r="A1284" s="232" t="s">
        <v>1017</v>
      </c>
      <c r="B1284" s="230">
        <v>133</v>
      </c>
      <c r="C1284" s="231"/>
    </row>
    <row r="1285" spans="1:3">
      <c r="A1285" s="232" t="s">
        <v>1018</v>
      </c>
      <c r="B1285" s="230"/>
      <c r="C1285" s="231"/>
    </row>
    <row r="1286" spans="1:3">
      <c r="A1286" s="232" t="s">
        <v>1019</v>
      </c>
      <c r="B1286" s="230"/>
      <c r="C1286" s="231"/>
    </row>
    <row r="1287" spans="1:3">
      <c r="A1287" s="232" t="s">
        <v>1020</v>
      </c>
      <c r="B1287" s="230">
        <f>SUM(B1288:B1290)</f>
        <v>294</v>
      </c>
      <c r="C1287" s="231"/>
    </row>
    <row r="1288" spans="1:3">
      <c r="A1288" s="232" t="s">
        <v>1021</v>
      </c>
      <c r="B1288" s="230">
        <v>133</v>
      </c>
      <c r="C1288" s="231"/>
    </row>
    <row r="1289" spans="1:3">
      <c r="A1289" s="232" t="s">
        <v>1022</v>
      </c>
      <c r="B1289" s="230">
        <v>161</v>
      </c>
      <c r="C1289" s="231"/>
    </row>
    <row r="1290" spans="1:3">
      <c r="A1290" s="232" t="s">
        <v>1023</v>
      </c>
      <c r="B1290" s="230"/>
      <c r="C1290" s="231"/>
    </row>
    <row r="1291" spans="1:3">
      <c r="A1291" s="232" t="s">
        <v>1024</v>
      </c>
      <c r="B1291" s="230">
        <f>SUM(B1292)</f>
        <v>160</v>
      </c>
      <c r="C1291" s="231"/>
    </row>
    <row r="1292" spans="1:3">
      <c r="A1292" s="232" t="s">
        <v>1025</v>
      </c>
      <c r="B1292" s="230">
        <v>160</v>
      </c>
      <c r="C1292" s="231"/>
    </row>
    <row r="1293" spans="1:3">
      <c r="A1293" s="232" t="s">
        <v>1026</v>
      </c>
      <c r="B1293" s="230">
        <v>10000</v>
      </c>
      <c r="C1293" s="231"/>
    </row>
    <row r="1294" spans="1:3">
      <c r="A1294" s="232" t="s">
        <v>1027</v>
      </c>
      <c r="B1294" s="230">
        <f>B1295+B1297</f>
        <v>93</v>
      </c>
      <c r="C1294" s="231"/>
    </row>
    <row r="1295" spans="1:3">
      <c r="A1295" s="232" t="s">
        <v>1028</v>
      </c>
      <c r="B1295" s="230"/>
      <c r="C1295" s="231"/>
    </row>
    <row r="1296" spans="1:3">
      <c r="A1296" s="232" t="s">
        <v>1029</v>
      </c>
      <c r="B1296" s="230"/>
      <c r="C1296" s="231"/>
    </row>
    <row r="1297" spans="1:3">
      <c r="A1297" s="232" t="s">
        <v>891</v>
      </c>
      <c r="B1297" s="230">
        <f>SUM(B1298)</f>
        <v>93</v>
      </c>
      <c r="C1297" s="231"/>
    </row>
    <row r="1298" spans="1:3">
      <c r="A1298" s="232" t="s">
        <v>191</v>
      </c>
      <c r="B1298" s="230">
        <v>93</v>
      </c>
      <c r="C1298" s="231"/>
    </row>
    <row r="1299" spans="1:3">
      <c r="A1299" s="232" t="s">
        <v>1030</v>
      </c>
      <c r="B1299" s="230">
        <f>B1300</f>
        <v>1700</v>
      </c>
      <c r="C1299" s="231"/>
    </row>
    <row r="1300" spans="1:3">
      <c r="A1300" s="232" t="s">
        <v>1031</v>
      </c>
      <c r="B1300" s="230">
        <f>SUM(B1301:B1304)</f>
        <v>1700</v>
      </c>
      <c r="C1300" s="231"/>
    </row>
    <row r="1301" spans="1:3">
      <c r="A1301" s="232" t="s">
        <v>1032</v>
      </c>
      <c r="B1301" s="230">
        <v>1700</v>
      </c>
      <c r="C1301" s="231"/>
    </row>
    <row r="1302" spans="1:3">
      <c r="A1302" s="232" t="s">
        <v>1033</v>
      </c>
      <c r="B1302" s="230"/>
      <c r="C1302" s="231"/>
    </row>
    <row r="1303" spans="1:3">
      <c r="A1303" s="232" t="s">
        <v>1034</v>
      </c>
      <c r="B1303" s="230"/>
      <c r="C1303" s="231"/>
    </row>
    <row r="1304" spans="1:3">
      <c r="A1304" s="232" t="s">
        <v>1035</v>
      </c>
      <c r="B1304" s="230"/>
      <c r="C1304" s="231"/>
    </row>
    <row r="1305" spans="1:3">
      <c r="A1305" s="232" t="s">
        <v>1036</v>
      </c>
      <c r="B1305" s="230">
        <f>B1306</f>
        <v>1</v>
      </c>
      <c r="C1305" s="231"/>
    </row>
    <row r="1306" spans="1:3">
      <c r="A1306" s="232" t="s">
        <v>1037</v>
      </c>
      <c r="B1306" s="230">
        <f>B1307</f>
        <v>1</v>
      </c>
      <c r="C1306" s="231"/>
    </row>
    <row r="1307" spans="1:3">
      <c r="A1307" s="232" t="s">
        <v>1038</v>
      </c>
      <c r="B1307" s="235">
        <v>1</v>
      </c>
      <c r="C1307" s="236"/>
    </row>
    <row r="1308" spans="1:3">
      <c r="A1308" s="237"/>
      <c r="B1308" s="235"/>
      <c r="C1308" s="236"/>
    </row>
    <row r="1309" ht="15" spans="1:3">
      <c r="A1309" s="238" t="s">
        <v>1039</v>
      </c>
      <c r="B1309" s="234">
        <f>B5+B235+B275+B294+B384+B436+B492+B549+B677+B750+B821+B844+B951+B1009+B1073+B1093+B1123+B1133+B1178+B1199+B1243+B1293+B1294+B1299+B1305</f>
        <v>684494</v>
      </c>
      <c r="C1309" s="236"/>
    </row>
    <row r="1310" spans="1:3">
      <c r="A1310" s="222"/>
      <c r="B1310" s="222"/>
    </row>
    <row r="1311" spans="1:3">
      <c r="A1311" s="222"/>
      <c r="B1311" s="222"/>
    </row>
    <row r="1312" spans="1:3">
      <c r="A1312" s="222"/>
      <c r="B1312" s="222"/>
    </row>
    <row r="1313" spans="1:2">
      <c r="A1313" s="222"/>
      <c r="B1313" s="222"/>
    </row>
    <row r="1314" spans="1:2">
      <c r="A1314" s="222"/>
      <c r="B1314" s="222"/>
    </row>
    <row r="1315" spans="1:2">
      <c r="A1315" s="222"/>
      <c r="B1315" s="222"/>
    </row>
    <row r="1316" spans="1:2">
      <c r="A1316" s="222"/>
      <c r="B1316" s="222"/>
    </row>
    <row r="1317" spans="1:2">
      <c r="A1317" s="222"/>
      <c r="B1317" s="222"/>
    </row>
    <row r="1318" spans="1:2">
      <c r="A1318" s="222"/>
      <c r="B1318" s="222"/>
    </row>
    <row r="1319" spans="1:2">
      <c r="A1319" s="222"/>
      <c r="B1319" s="222"/>
    </row>
    <row r="1320" spans="1:2">
      <c r="A1320" s="222"/>
      <c r="B1320" s="222"/>
    </row>
    <row r="1321" spans="1:2">
      <c r="A1321" s="222"/>
      <c r="B1321" s="222"/>
    </row>
    <row r="1322" spans="1:2">
      <c r="A1322" s="222"/>
      <c r="B1322" s="222"/>
    </row>
    <row r="1323" spans="1:2">
      <c r="A1323" s="222"/>
      <c r="B1323" s="222"/>
    </row>
    <row r="1324" spans="1:2">
      <c r="A1324" s="222"/>
      <c r="B1324" s="222"/>
    </row>
    <row r="1325" spans="1:2">
      <c r="A1325" s="222"/>
      <c r="B1325" s="222"/>
    </row>
    <row r="1326" spans="1:2">
      <c r="A1326" s="222"/>
      <c r="B1326" s="222"/>
    </row>
    <row r="1327" spans="1:2">
      <c r="A1327" s="222"/>
      <c r="B1327" s="222"/>
    </row>
    <row r="1328" spans="1:2">
      <c r="A1328" s="222"/>
      <c r="B1328" s="222"/>
    </row>
    <row r="1329" spans="1:2">
      <c r="A1329" s="222"/>
      <c r="B1329" s="222"/>
    </row>
    <row r="1330" spans="1:2">
      <c r="A1330" s="222"/>
      <c r="B1330" s="222"/>
    </row>
    <row r="1331" spans="1:2">
      <c r="A1331" s="222"/>
      <c r="B1331" s="222"/>
    </row>
    <row r="1332" spans="1:2">
      <c r="A1332" s="222"/>
      <c r="B1332" s="222"/>
    </row>
    <row r="1333" spans="1:2">
      <c r="A1333" s="222"/>
      <c r="B1333" s="222"/>
    </row>
    <row r="1334" spans="1:2">
      <c r="A1334" s="222"/>
      <c r="B1334" s="222"/>
    </row>
    <row r="1335" spans="1:2">
      <c r="A1335" s="222"/>
      <c r="B1335" s="222"/>
    </row>
    <row r="1336" spans="1:2">
      <c r="A1336" s="222"/>
      <c r="B1336" s="222"/>
    </row>
    <row r="1337" spans="1:2">
      <c r="A1337" s="222"/>
      <c r="B1337" s="222"/>
    </row>
    <row r="1338" spans="1:2">
      <c r="A1338" s="222"/>
      <c r="B1338" s="222"/>
    </row>
    <row r="1339" spans="1:2">
      <c r="A1339" s="222"/>
      <c r="B1339" s="222"/>
    </row>
    <row r="1340" spans="1:2">
      <c r="A1340" s="222"/>
      <c r="B1340" s="222"/>
    </row>
    <row r="1341" spans="1:2">
      <c r="A1341" s="222"/>
      <c r="B1341" s="222"/>
    </row>
    <row r="1342" spans="1:2">
      <c r="A1342" s="222"/>
      <c r="B1342" s="222"/>
    </row>
    <row r="1343" spans="1:2">
      <c r="A1343" s="222"/>
      <c r="B1343" s="222"/>
    </row>
    <row r="1344" spans="1:2">
      <c r="A1344" s="222"/>
      <c r="B1344" s="222"/>
    </row>
    <row r="1345" spans="1:2">
      <c r="A1345" s="222"/>
      <c r="B1345" s="222"/>
    </row>
    <row r="1346" spans="1:2">
      <c r="A1346" s="222"/>
      <c r="B1346" s="222"/>
    </row>
    <row r="1347" spans="1:2">
      <c r="A1347" s="222"/>
      <c r="B1347" s="222"/>
    </row>
    <row r="1348" spans="1:2">
      <c r="A1348" s="222"/>
      <c r="B1348" s="222"/>
    </row>
    <row r="1349" spans="1:2">
      <c r="A1349" s="222"/>
      <c r="B1349" s="222"/>
    </row>
    <row r="1350" spans="1:2">
      <c r="A1350" s="222"/>
      <c r="B1350" s="222"/>
    </row>
    <row r="1351" spans="1:2">
      <c r="A1351" s="222"/>
      <c r="B1351" s="222"/>
    </row>
    <row r="1352" spans="1:2">
      <c r="A1352" s="222"/>
      <c r="B1352" s="222"/>
    </row>
    <row r="1353" spans="1:2">
      <c r="A1353" s="222"/>
      <c r="B1353" s="222"/>
    </row>
    <row r="1354" spans="1:2">
      <c r="A1354" s="222"/>
      <c r="B1354" s="222"/>
    </row>
    <row r="1355" spans="1:2">
      <c r="A1355" s="222"/>
      <c r="B1355" s="222"/>
    </row>
    <row r="1356" spans="1:2">
      <c r="A1356" s="222"/>
      <c r="B1356" s="222"/>
    </row>
    <row r="1357" spans="1:2">
      <c r="A1357" s="222"/>
      <c r="B1357" s="222"/>
    </row>
    <row r="1358" spans="1:2">
      <c r="A1358" s="222"/>
      <c r="B1358" s="222"/>
    </row>
    <row r="1359" spans="1:2">
      <c r="A1359" s="222"/>
      <c r="B1359" s="222"/>
    </row>
    <row r="1360" spans="1:2">
      <c r="A1360" s="222"/>
      <c r="B1360" s="222"/>
    </row>
    <row r="1361" spans="1:2">
      <c r="A1361" s="222"/>
      <c r="B1361" s="222"/>
    </row>
    <row r="1362" spans="1:2">
      <c r="A1362" s="222"/>
      <c r="B1362" s="222"/>
    </row>
    <row r="1363" spans="1:2">
      <c r="A1363" s="222"/>
      <c r="B1363" s="222"/>
    </row>
    <row r="1364" spans="1:2">
      <c r="A1364" s="222"/>
      <c r="B1364" s="222"/>
    </row>
    <row r="1365" spans="1:2">
      <c r="A1365" s="222"/>
      <c r="B1365" s="222"/>
    </row>
    <row r="1366" spans="1:2">
      <c r="A1366" s="222"/>
      <c r="B1366" s="222"/>
    </row>
    <row r="1367" spans="1:2">
      <c r="A1367" s="222"/>
      <c r="B1367" s="222"/>
    </row>
    <row r="1368" spans="1:2">
      <c r="A1368" s="222"/>
      <c r="B1368" s="222"/>
    </row>
    <row r="1369" spans="1:2">
      <c r="A1369" s="222"/>
      <c r="B1369" s="222"/>
    </row>
    <row r="1370" spans="1:2">
      <c r="A1370" s="222"/>
      <c r="B1370" s="222"/>
    </row>
    <row r="1371" spans="1:2">
      <c r="A1371" s="222"/>
      <c r="B1371" s="222"/>
    </row>
    <row r="1372" spans="1:2">
      <c r="A1372" s="222"/>
      <c r="B1372" s="222"/>
    </row>
    <row r="1373" spans="1:2">
      <c r="A1373" s="222"/>
      <c r="B1373" s="222"/>
    </row>
    <row r="1374" spans="1:2">
      <c r="A1374" s="222"/>
      <c r="B1374" s="222"/>
    </row>
    <row r="1375" spans="1:2">
      <c r="A1375" s="222"/>
      <c r="B1375" s="222"/>
    </row>
    <row r="1376" spans="1:2">
      <c r="A1376" s="222"/>
      <c r="B1376" s="222"/>
    </row>
    <row r="1377" spans="1:2">
      <c r="A1377" s="222"/>
      <c r="B1377" s="222"/>
    </row>
    <row r="1378" spans="1:2">
      <c r="A1378" s="222"/>
      <c r="B1378" s="222"/>
    </row>
    <row r="1379" spans="1:2">
      <c r="A1379" s="222"/>
      <c r="B1379" s="222"/>
    </row>
    <row r="1380" spans="1:2">
      <c r="A1380" s="222"/>
      <c r="B1380" s="222"/>
    </row>
    <row r="1381" spans="1:2">
      <c r="A1381" s="222"/>
      <c r="B1381" s="222"/>
    </row>
    <row r="1382" spans="1:2">
      <c r="A1382" s="222"/>
      <c r="B1382" s="222"/>
    </row>
    <row r="1383" spans="1:2">
      <c r="A1383" s="222"/>
      <c r="B1383" s="222"/>
    </row>
    <row r="1384" spans="1:2">
      <c r="A1384" s="222"/>
      <c r="B1384" s="222"/>
    </row>
    <row r="1385" spans="1:2">
      <c r="A1385" s="222"/>
      <c r="B1385" s="222"/>
    </row>
    <row r="1386" spans="1:2">
      <c r="A1386" s="222"/>
      <c r="B1386" s="222"/>
    </row>
    <row r="1387" spans="1:2">
      <c r="A1387" s="222"/>
      <c r="B1387" s="222"/>
    </row>
    <row r="1388" spans="1:2">
      <c r="A1388" s="222"/>
      <c r="B1388" s="222"/>
    </row>
    <row r="1389" spans="1:2">
      <c r="A1389" s="222"/>
      <c r="B1389" s="222"/>
    </row>
    <row r="1390" spans="1:2">
      <c r="A1390" s="222"/>
      <c r="B1390" s="222"/>
    </row>
    <row r="1391" spans="1:2">
      <c r="A1391" s="222"/>
      <c r="B1391" s="222"/>
    </row>
    <row r="1392" spans="1:2">
      <c r="A1392" s="222"/>
      <c r="B1392" s="222"/>
    </row>
    <row r="1393" spans="1:2">
      <c r="A1393" s="222"/>
      <c r="B1393" s="222"/>
    </row>
    <row r="1394" spans="1:2">
      <c r="A1394" s="222"/>
      <c r="B1394" s="222"/>
    </row>
    <row r="1395" spans="1:2">
      <c r="A1395" s="222"/>
      <c r="B1395" s="222"/>
    </row>
    <row r="1396" spans="1:2">
      <c r="A1396" s="222"/>
      <c r="B1396" s="222"/>
    </row>
    <row r="1397" spans="1:2">
      <c r="A1397" s="222"/>
      <c r="B1397" s="222"/>
    </row>
    <row r="1398" spans="1:2">
      <c r="A1398" s="222"/>
      <c r="B1398" s="222"/>
    </row>
    <row r="1399" spans="1:2">
      <c r="A1399" s="222"/>
      <c r="B1399" s="222"/>
    </row>
    <row r="1400" spans="1:2">
      <c r="A1400" s="222"/>
      <c r="B1400" s="222"/>
    </row>
    <row r="1401" spans="1:2">
      <c r="A1401" s="222"/>
      <c r="B1401" s="222"/>
    </row>
    <row r="1402" spans="1:2">
      <c r="A1402" s="222"/>
      <c r="B1402" s="222"/>
    </row>
    <row r="1403" spans="1:2">
      <c r="A1403" s="222"/>
      <c r="B1403" s="222"/>
    </row>
    <row r="1404" spans="1:2">
      <c r="A1404" s="222"/>
      <c r="B1404" s="222"/>
    </row>
    <row r="1405" spans="1:2">
      <c r="A1405" s="222"/>
      <c r="B1405" s="222"/>
    </row>
    <row r="1406" spans="1:2">
      <c r="A1406" s="222"/>
      <c r="B1406" s="222"/>
    </row>
    <row r="1407" spans="1:2">
      <c r="A1407" s="222"/>
      <c r="B1407" s="222"/>
    </row>
    <row r="1408" spans="1:2">
      <c r="A1408" s="222"/>
      <c r="B1408" s="222"/>
    </row>
    <row r="1409" spans="1:2">
      <c r="A1409" s="222"/>
      <c r="B1409" s="222"/>
    </row>
    <row r="1410" spans="1:2">
      <c r="A1410" s="222"/>
      <c r="B1410" s="222"/>
    </row>
    <row r="1411" spans="1:2">
      <c r="A1411" s="222"/>
      <c r="B1411" s="222"/>
    </row>
    <row r="1412" spans="1:2">
      <c r="A1412" s="222"/>
      <c r="B1412" s="222"/>
    </row>
    <row r="1413" spans="1:2">
      <c r="A1413" s="222"/>
      <c r="B1413" s="222"/>
    </row>
    <row r="1414" spans="1:2">
      <c r="A1414" s="222"/>
      <c r="B1414" s="222"/>
    </row>
    <row r="1415" spans="1:2">
      <c r="A1415" s="222"/>
      <c r="B1415" s="222"/>
    </row>
    <row r="1416" spans="1:2">
      <c r="A1416" s="222"/>
      <c r="B1416" s="222"/>
    </row>
    <row r="1417" spans="1:2">
      <c r="A1417" s="222"/>
      <c r="B1417" s="222"/>
    </row>
    <row r="1418" spans="1:2">
      <c r="A1418" s="222"/>
      <c r="B1418" s="222"/>
    </row>
    <row r="1419" spans="1:2">
      <c r="A1419" s="222"/>
      <c r="B1419" s="222"/>
    </row>
    <row r="1420" spans="1:2">
      <c r="A1420" s="222"/>
      <c r="B1420" s="222"/>
    </row>
    <row r="1421" spans="1:2">
      <c r="A1421" s="222"/>
      <c r="B1421" s="222"/>
    </row>
    <row r="1422" spans="1:2">
      <c r="A1422" s="222"/>
      <c r="B1422" s="222"/>
    </row>
    <row r="1423" spans="1:2">
      <c r="A1423" s="222"/>
      <c r="B1423" s="222"/>
    </row>
    <row r="1424" spans="1:2">
      <c r="A1424" s="222"/>
      <c r="B1424" s="222"/>
    </row>
    <row r="1425" spans="1:2">
      <c r="A1425" s="222"/>
      <c r="B1425" s="222"/>
    </row>
    <row r="1426" spans="1:2">
      <c r="A1426" s="222"/>
      <c r="B1426" s="222"/>
    </row>
    <row r="1427" spans="1:2">
      <c r="A1427" s="222"/>
      <c r="B1427" s="222"/>
    </row>
    <row r="1428" spans="1:2">
      <c r="A1428" s="222"/>
      <c r="B1428" s="222"/>
    </row>
    <row r="1429" spans="1:2">
      <c r="A1429" s="222"/>
      <c r="B1429" s="222"/>
    </row>
    <row r="1430" spans="1:2">
      <c r="A1430" s="222"/>
      <c r="B1430" s="222"/>
    </row>
    <row r="1431" spans="1:2">
      <c r="A1431" s="222"/>
      <c r="B1431" s="222"/>
    </row>
    <row r="1432" spans="1:2">
      <c r="A1432" s="222"/>
      <c r="B1432" s="222"/>
    </row>
    <row r="1433" spans="1:2">
      <c r="A1433" s="222"/>
      <c r="B1433" s="222"/>
    </row>
    <row r="1434" spans="1:2">
      <c r="A1434" s="222"/>
      <c r="B1434" s="222"/>
    </row>
    <row r="1435" spans="1:2">
      <c r="A1435" s="222"/>
      <c r="B1435" s="222"/>
    </row>
    <row r="1436" spans="1:2">
      <c r="A1436" s="222"/>
      <c r="B1436" s="222"/>
    </row>
    <row r="1437" spans="1:2">
      <c r="A1437" s="222"/>
      <c r="B1437" s="222"/>
    </row>
    <row r="1438" spans="1:2">
      <c r="A1438" s="222"/>
      <c r="B1438" s="222"/>
    </row>
    <row r="1439" spans="1:2">
      <c r="A1439" s="222"/>
      <c r="B1439" s="222"/>
    </row>
    <row r="1440" spans="1:2">
      <c r="A1440" s="222"/>
      <c r="B1440" s="222"/>
    </row>
    <row r="1441" spans="1:2">
      <c r="A1441" s="222"/>
      <c r="B1441" s="222"/>
    </row>
    <row r="1442" spans="1:2">
      <c r="A1442" s="222"/>
      <c r="B1442" s="222"/>
    </row>
    <row r="1443" spans="1:2">
      <c r="A1443" s="222"/>
      <c r="B1443" s="222"/>
    </row>
    <row r="1444" spans="1:2">
      <c r="A1444" s="222"/>
      <c r="B1444" s="222"/>
    </row>
    <row r="1445" spans="1:2">
      <c r="A1445" s="222"/>
      <c r="B1445" s="222"/>
    </row>
    <row r="1446" spans="1:2">
      <c r="A1446" s="222"/>
      <c r="B1446" s="222"/>
    </row>
    <row r="1447" spans="1:2">
      <c r="A1447" s="222"/>
      <c r="B1447" s="222"/>
    </row>
    <row r="1448" spans="1:2">
      <c r="A1448" s="222"/>
      <c r="B1448" s="222"/>
    </row>
    <row r="1449" spans="1:2">
      <c r="A1449" s="222"/>
      <c r="B1449" s="222"/>
    </row>
    <row r="1450" spans="1:2">
      <c r="A1450" s="222"/>
      <c r="B1450" s="222"/>
    </row>
    <row r="1451" spans="1:2">
      <c r="A1451" s="222"/>
      <c r="B1451" s="222"/>
    </row>
    <row r="1452" spans="1:2">
      <c r="A1452" s="222"/>
      <c r="B1452" s="222"/>
    </row>
    <row r="1453" spans="1:2">
      <c r="A1453" s="222"/>
      <c r="B1453" s="222"/>
    </row>
    <row r="1454" spans="1:2">
      <c r="A1454" s="222"/>
      <c r="B1454" s="222"/>
    </row>
    <row r="1455" spans="1:2">
      <c r="A1455" s="222"/>
      <c r="B1455" s="222"/>
    </row>
    <row r="1456" spans="1:2">
      <c r="A1456" s="222"/>
      <c r="B1456" s="222"/>
    </row>
    <row r="1457" spans="1:2">
      <c r="A1457" s="222"/>
      <c r="B1457" s="222"/>
    </row>
    <row r="1458" spans="1:2">
      <c r="A1458" s="222"/>
      <c r="B1458" s="222"/>
    </row>
    <row r="1459" spans="1:2">
      <c r="A1459" s="222"/>
      <c r="B1459" s="222"/>
    </row>
    <row r="1460" spans="1:2">
      <c r="A1460" s="222"/>
      <c r="B1460" s="222"/>
    </row>
    <row r="1461" spans="1:2">
      <c r="A1461" s="222"/>
      <c r="B1461" s="222"/>
    </row>
    <row r="1462" spans="1:2">
      <c r="A1462" s="222"/>
      <c r="B1462" s="222"/>
    </row>
    <row r="1463" spans="1:2">
      <c r="A1463" s="222"/>
      <c r="B1463" s="222"/>
    </row>
    <row r="1464" spans="1:2">
      <c r="A1464" s="222"/>
      <c r="B1464" s="222"/>
    </row>
    <row r="1465" spans="1:2">
      <c r="A1465" s="222"/>
      <c r="B1465" s="222"/>
    </row>
    <row r="1466" spans="1:2">
      <c r="A1466" s="222"/>
      <c r="B1466" s="222"/>
    </row>
    <row r="1467" spans="1:2">
      <c r="A1467" s="222"/>
      <c r="B1467" s="222"/>
    </row>
    <row r="1468" spans="1:2">
      <c r="A1468" s="222"/>
      <c r="B1468" s="222"/>
    </row>
    <row r="1469" spans="1:2">
      <c r="A1469" s="222"/>
      <c r="B1469" s="222"/>
    </row>
    <row r="1470" spans="1:2">
      <c r="A1470" s="222"/>
      <c r="B1470" s="222"/>
    </row>
    <row r="1471" spans="1:2">
      <c r="A1471" s="222"/>
      <c r="B1471" s="222"/>
    </row>
    <row r="1472" spans="1:2">
      <c r="A1472" s="222"/>
      <c r="B1472" s="222"/>
    </row>
    <row r="1473" spans="1:2">
      <c r="A1473" s="222"/>
      <c r="B1473" s="222"/>
    </row>
    <row r="1474" spans="1:2">
      <c r="A1474" s="222"/>
      <c r="B1474" s="222"/>
    </row>
    <row r="1475" spans="1:2">
      <c r="A1475" s="222"/>
      <c r="B1475" s="222"/>
    </row>
    <row r="1476" spans="1:2">
      <c r="A1476" s="222"/>
      <c r="B1476" s="222"/>
    </row>
    <row r="1477" spans="1:2">
      <c r="A1477" s="222"/>
      <c r="B1477" s="222"/>
    </row>
    <row r="1478" spans="1:2">
      <c r="A1478" s="222"/>
      <c r="B1478" s="222"/>
    </row>
    <row r="1479" spans="1:2">
      <c r="A1479" s="222"/>
      <c r="B1479" s="222"/>
    </row>
    <row r="1480" spans="1:2">
      <c r="A1480" s="222"/>
      <c r="B1480" s="222"/>
    </row>
    <row r="1481" spans="1:2">
      <c r="A1481" s="222"/>
      <c r="B1481" s="222"/>
    </row>
    <row r="1482" spans="1:2">
      <c r="A1482" s="222"/>
      <c r="B1482" s="222"/>
    </row>
    <row r="1483" spans="1:2">
      <c r="A1483" s="222"/>
      <c r="B1483" s="222"/>
    </row>
    <row r="1484" spans="1:2">
      <c r="A1484" s="222"/>
      <c r="B1484" s="222"/>
    </row>
    <row r="1485" spans="1:2">
      <c r="A1485" s="222"/>
      <c r="B1485" s="222"/>
    </row>
    <row r="1486" spans="1:2">
      <c r="A1486" s="222"/>
      <c r="B1486" s="222"/>
    </row>
    <row r="1487" spans="1:2">
      <c r="A1487" s="222"/>
      <c r="B1487" s="222"/>
    </row>
    <row r="1488" spans="1:2">
      <c r="A1488" s="222"/>
      <c r="B1488" s="222"/>
    </row>
    <row r="1489" spans="1:2">
      <c r="A1489" s="222"/>
      <c r="B1489" s="222"/>
    </row>
    <row r="1490" spans="1:2">
      <c r="A1490" s="222"/>
      <c r="B1490" s="222"/>
    </row>
    <row r="1491" spans="1:2">
      <c r="A1491" s="222"/>
      <c r="B1491" s="222"/>
    </row>
    <row r="1492" spans="1:2">
      <c r="A1492" s="222"/>
      <c r="B1492" s="222"/>
    </row>
    <row r="1493" spans="1:2">
      <c r="A1493" s="222"/>
      <c r="B1493" s="222"/>
    </row>
    <row r="1494" spans="1:2">
      <c r="A1494" s="222"/>
      <c r="B1494" s="222"/>
    </row>
    <row r="1495" spans="1:2">
      <c r="A1495" s="222"/>
      <c r="B1495" s="222"/>
    </row>
    <row r="1496" spans="1:2">
      <c r="A1496" s="222"/>
      <c r="B1496" s="222"/>
    </row>
    <row r="1497" spans="1:2">
      <c r="A1497" s="222"/>
      <c r="B1497" s="222"/>
    </row>
    <row r="1498" spans="1:2">
      <c r="A1498" s="222"/>
      <c r="B1498" s="222"/>
    </row>
    <row r="1499" spans="1:2">
      <c r="A1499" s="222"/>
      <c r="B1499" s="222"/>
    </row>
    <row r="1500" spans="1:2">
      <c r="A1500" s="222"/>
      <c r="B1500" s="222"/>
    </row>
    <row r="1501" spans="1:2">
      <c r="A1501" s="222"/>
      <c r="B1501" s="222"/>
    </row>
    <row r="1502" spans="1:2">
      <c r="A1502" s="222"/>
      <c r="B1502" s="222"/>
    </row>
    <row r="1503" spans="1:2">
      <c r="A1503" s="222"/>
      <c r="B1503" s="222"/>
    </row>
    <row r="1504" spans="1:2">
      <c r="A1504" s="222"/>
      <c r="B1504" s="222"/>
    </row>
    <row r="1505" spans="1:2">
      <c r="A1505" s="222"/>
      <c r="B1505" s="222"/>
    </row>
    <row r="1506" spans="1:2">
      <c r="A1506" s="222"/>
      <c r="B1506" s="222"/>
    </row>
    <row r="1507" spans="1:2">
      <c r="A1507" s="222"/>
      <c r="B1507" s="222"/>
    </row>
    <row r="1508" spans="1:2">
      <c r="A1508" s="222"/>
      <c r="B1508" s="222"/>
    </row>
    <row r="1509" spans="1:2">
      <c r="A1509" s="222"/>
      <c r="B1509" s="222"/>
    </row>
    <row r="1510" spans="1:2">
      <c r="A1510" s="222"/>
      <c r="B1510" s="222"/>
    </row>
    <row r="1511" spans="1:2">
      <c r="A1511" s="222"/>
      <c r="B1511" s="222"/>
    </row>
    <row r="1512" spans="1:2">
      <c r="A1512" s="222"/>
      <c r="B1512" s="222"/>
    </row>
    <row r="1513" spans="1:2">
      <c r="A1513" s="222"/>
      <c r="B1513" s="222"/>
    </row>
    <row r="1514" spans="1:2">
      <c r="A1514" s="222"/>
      <c r="B1514" s="222"/>
    </row>
    <row r="1515" spans="1:2">
      <c r="A1515" s="222"/>
      <c r="B1515" s="222"/>
    </row>
    <row r="1516" spans="1:2">
      <c r="A1516" s="222"/>
      <c r="B1516" s="222"/>
    </row>
    <row r="1517" spans="1:2">
      <c r="A1517" s="222"/>
      <c r="B1517" s="222"/>
    </row>
    <row r="1518" spans="1:2">
      <c r="A1518" s="222"/>
      <c r="B1518" s="222"/>
    </row>
    <row r="1519" spans="1:2">
      <c r="A1519" s="222"/>
      <c r="B1519" s="222"/>
    </row>
    <row r="1520" spans="1:2">
      <c r="A1520" s="222"/>
      <c r="B1520" s="222"/>
    </row>
    <row r="1521" spans="1:2">
      <c r="A1521" s="222"/>
      <c r="B1521" s="222"/>
    </row>
    <row r="1522" spans="1:2">
      <c r="A1522" s="222"/>
      <c r="B1522" s="222"/>
    </row>
    <row r="1523" spans="1:2">
      <c r="A1523" s="222"/>
      <c r="B1523" s="222"/>
    </row>
    <row r="1524" spans="1:2">
      <c r="A1524" s="222"/>
      <c r="B1524" s="222"/>
    </row>
    <row r="1525" spans="1:2">
      <c r="A1525" s="222"/>
      <c r="B1525" s="222"/>
    </row>
    <row r="1526" spans="1:2">
      <c r="A1526" s="222"/>
      <c r="B1526" s="222"/>
    </row>
    <row r="1527" spans="1:2">
      <c r="A1527" s="222"/>
      <c r="B1527" s="222"/>
    </row>
    <row r="1528" spans="1:2">
      <c r="A1528" s="222"/>
      <c r="B1528" s="222"/>
    </row>
    <row r="1529" spans="1:2">
      <c r="A1529" s="222"/>
      <c r="B1529" s="222"/>
    </row>
    <row r="1530" spans="1:2">
      <c r="A1530" s="222"/>
      <c r="B1530" s="222"/>
    </row>
    <row r="1531" spans="1:2">
      <c r="A1531" s="222"/>
      <c r="B1531" s="222"/>
    </row>
    <row r="1532" spans="1:2">
      <c r="A1532" s="222"/>
      <c r="B1532" s="222"/>
    </row>
    <row r="1533" spans="1:2">
      <c r="A1533" s="222"/>
      <c r="B1533" s="222"/>
    </row>
    <row r="1534" spans="1:2">
      <c r="A1534" s="222"/>
      <c r="B1534" s="222"/>
    </row>
    <row r="1535" spans="1:2">
      <c r="A1535" s="222"/>
      <c r="B1535" s="222"/>
    </row>
    <row r="1536" spans="1:2">
      <c r="A1536" s="222"/>
      <c r="B1536" s="222"/>
    </row>
    <row r="1537" spans="1:2">
      <c r="A1537" s="222"/>
      <c r="B1537" s="222"/>
    </row>
    <row r="1538" spans="1:2">
      <c r="A1538" s="222"/>
      <c r="B1538" s="222"/>
    </row>
    <row r="1539" spans="1:2">
      <c r="A1539" s="222"/>
      <c r="B1539" s="222"/>
    </row>
    <row r="1540" spans="1:2">
      <c r="A1540" s="222"/>
      <c r="B1540" s="222"/>
    </row>
    <row r="1541" spans="1:2">
      <c r="A1541" s="222"/>
      <c r="B1541" s="222"/>
    </row>
    <row r="1542" spans="1:2">
      <c r="A1542" s="222"/>
      <c r="B1542" s="222"/>
    </row>
    <row r="1543" spans="1:2">
      <c r="A1543" s="222"/>
      <c r="B1543" s="222"/>
    </row>
    <row r="1544" spans="1:2">
      <c r="A1544" s="222"/>
      <c r="B1544" s="222"/>
    </row>
    <row r="1545" spans="1:2">
      <c r="A1545" s="222"/>
      <c r="B1545" s="222"/>
    </row>
    <row r="1546" spans="1:2">
      <c r="A1546" s="222"/>
      <c r="B1546" s="222"/>
    </row>
    <row r="1547" spans="1:2">
      <c r="A1547" s="222"/>
      <c r="B1547" s="222"/>
    </row>
    <row r="1548" spans="1:2">
      <c r="A1548" s="222"/>
      <c r="B1548" s="222"/>
    </row>
    <row r="1549" spans="1:2">
      <c r="A1549" s="222"/>
      <c r="B1549" s="222"/>
    </row>
    <row r="1550" spans="1:2">
      <c r="A1550" s="222"/>
      <c r="B1550" s="222"/>
    </row>
    <row r="1551" spans="1:2">
      <c r="A1551" s="222"/>
      <c r="B1551" s="222"/>
    </row>
    <row r="1552" spans="1:2">
      <c r="A1552" s="222"/>
      <c r="B1552" s="222"/>
    </row>
    <row r="1553" spans="1:2">
      <c r="A1553" s="222"/>
      <c r="B1553" s="222"/>
    </row>
    <row r="1554" spans="1:2">
      <c r="A1554" s="222"/>
      <c r="B1554" s="222"/>
    </row>
    <row r="1555" spans="1:2">
      <c r="A1555" s="222"/>
      <c r="B1555" s="222"/>
    </row>
    <row r="1556" spans="1:2">
      <c r="A1556" s="222"/>
      <c r="B1556" s="222"/>
    </row>
    <row r="1557" spans="1:2">
      <c r="A1557" s="222"/>
      <c r="B1557" s="222"/>
    </row>
    <row r="1558" spans="1:2">
      <c r="A1558" s="222"/>
      <c r="B1558" s="222"/>
    </row>
    <row r="1559" spans="1:2">
      <c r="A1559" s="222"/>
      <c r="B1559" s="222"/>
    </row>
    <row r="1560" spans="1:2">
      <c r="A1560" s="222"/>
      <c r="B1560" s="222"/>
    </row>
    <row r="1561" spans="1:2">
      <c r="A1561" s="222"/>
      <c r="B1561" s="222"/>
    </row>
    <row r="1562" spans="1:2">
      <c r="A1562" s="222"/>
      <c r="B1562" s="222"/>
    </row>
    <row r="1563" spans="1:2">
      <c r="A1563" s="222"/>
      <c r="B1563" s="222"/>
    </row>
    <row r="1564" spans="1:2">
      <c r="A1564" s="222"/>
      <c r="B1564" s="222"/>
    </row>
    <row r="1565" spans="1:2">
      <c r="A1565" s="222"/>
      <c r="B1565" s="222"/>
    </row>
    <row r="1566" spans="1:2">
      <c r="A1566" s="222"/>
      <c r="B1566" s="222"/>
    </row>
    <row r="1567" spans="1:2">
      <c r="A1567" s="222"/>
      <c r="B1567" s="222"/>
    </row>
    <row r="1568" spans="1:2">
      <c r="A1568" s="222"/>
      <c r="B1568" s="222"/>
    </row>
    <row r="1569" spans="1:2">
      <c r="A1569" s="222"/>
      <c r="B1569" s="222"/>
    </row>
    <row r="1570" spans="1:2">
      <c r="A1570" s="222"/>
      <c r="B1570" s="222"/>
    </row>
    <row r="1571" spans="1:2">
      <c r="A1571" s="222"/>
      <c r="B1571" s="222"/>
    </row>
    <row r="1572" spans="1:2">
      <c r="A1572" s="222"/>
      <c r="B1572" s="222"/>
    </row>
    <row r="1573" spans="1:2">
      <c r="A1573" s="222"/>
      <c r="B1573" s="222"/>
    </row>
    <row r="1574" spans="1:2">
      <c r="A1574" s="222"/>
      <c r="B1574" s="222"/>
    </row>
    <row r="1575" spans="1:2">
      <c r="A1575" s="222"/>
      <c r="B1575" s="222"/>
    </row>
    <row r="1576" spans="1:2">
      <c r="A1576" s="222"/>
      <c r="B1576" s="222"/>
    </row>
    <row r="1577" spans="1:2">
      <c r="A1577" s="222"/>
      <c r="B1577" s="222"/>
    </row>
    <row r="1578" spans="1:2">
      <c r="A1578" s="222"/>
      <c r="B1578" s="222"/>
    </row>
    <row r="1579" spans="1:2">
      <c r="A1579" s="222"/>
      <c r="B1579" s="222"/>
    </row>
    <row r="1580" spans="1:2">
      <c r="A1580" s="222"/>
      <c r="B1580" s="222"/>
    </row>
    <row r="1581" spans="1:2">
      <c r="A1581" s="222"/>
      <c r="B1581" s="222"/>
    </row>
    <row r="1582" spans="1:2">
      <c r="A1582" s="222"/>
      <c r="B1582" s="222"/>
    </row>
    <row r="1583" spans="1:2">
      <c r="A1583" s="222"/>
      <c r="B1583" s="222"/>
    </row>
    <row r="1584" spans="1:2">
      <c r="A1584" s="222"/>
      <c r="B1584" s="222"/>
    </row>
    <row r="1585" spans="1:2">
      <c r="A1585" s="222"/>
      <c r="B1585" s="222"/>
    </row>
    <row r="1586" spans="1:2">
      <c r="A1586" s="222"/>
      <c r="B1586" s="222"/>
    </row>
    <row r="1587" spans="1:2">
      <c r="A1587" s="222"/>
      <c r="B1587" s="222"/>
    </row>
    <row r="1588" spans="1:2">
      <c r="A1588" s="222"/>
      <c r="B1588" s="222"/>
    </row>
    <row r="1589" spans="1:2">
      <c r="A1589" s="222"/>
      <c r="B1589" s="222"/>
    </row>
    <row r="1590" spans="1:2">
      <c r="A1590" s="222"/>
      <c r="B1590" s="222"/>
    </row>
    <row r="1591" spans="1:2">
      <c r="A1591" s="222"/>
      <c r="B1591" s="222"/>
    </row>
    <row r="1592" spans="1:2">
      <c r="A1592" s="222"/>
      <c r="B1592" s="222"/>
    </row>
    <row r="1593" spans="1:2">
      <c r="A1593" s="222"/>
      <c r="B1593" s="222"/>
    </row>
    <row r="1594" spans="1:2">
      <c r="A1594" s="222"/>
      <c r="B1594" s="222"/>
    </row>
    <row r="1595" spans="1:2">
      <c r="A1595" s="222"/>
      <c r="B1595" s="222"/>
    </row>
    <row r="1596" spans="1:2">
      <c r="A1596" s="222"/>
      <c r="B1596" s="222"/>
    </row>
    <row r="1597" spans="1:2">
      <c r="A1597" s="222"/>
      <c r="B1597" s="222"/>
    </row>
    <row r="1598" spans="1:2">
      <c r="A1598" s="222"/>
      <c r="B1598" s="222"/>
    </row>
    <row r="1599" spans="1:2">
      <c r="A1599" s="222"/>
      <c r="B1599" s="222"/>
    </row>
  </sheetData>
  <autoFilter xmlns:etc="http://www.wps.cn/officeDocument/2017/etCustomData" ref="A4:HX1309" etc:filterBottomFollowUsedRange="0">
    <extLst/>
  </autoFilter>
  <mergeCells count="1">
    <mergeCell ref="A2:C2"/>
  </mergeCells>
  <printOptions horizontalCentered="1"/>
  <pageMargins left="0.31" right="0.31" top="0.35" bottom="0.35" header="0.31" footer="0.31"/>
  <pageSetup paperSize="9" scale="80" orientation="portrait"/>
  <headerFooter/>
  <ignoredErrors>
    <ignoredError sqref="B6"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O59"/>
  <sheetViews>
    <sheetView workbookViewId="0">
      <pane xSplit="1" ySplit="4" topLeftCell="B5" activePane="bottomRight" state="frozen"/>
      <selection/>
      <selection pane="topRight"/>
      <selection pane="bottomLeft"/>
      <selection pane="bottomRight" activeCell="C1" sqref="C1"/>
    </sheetView>
  </sheetViews>
  <sheetFormatPr defaultColWidth="8" defaultRowHeight="12.75" customHeight="1"/>
  <cols>
    <col min="1" max="1" width="39.375" style="203" customWidth="1"/>
    <col min="2" max="2" width="20.75" style="203" customWidth="1"/>
    <col min="3" max="3" width="20.125" style="203" customWidth="1"/>
    <col min="4" max="223" width="8" style="205"/>
    <col min="224" max="16384" width="8" style="114"/>
  </cols>
  <sheetData>
    <row r="1" s="203" customFormat="1" ht="17.25" customHeight="1" spans="1:223">
      <c r="C1" s="206"/>
    </row>
    <row r="2" s="203" customFormat="1" ht="36" customHeight="1" spans="1:223">
      <c r="A2" s="207" t="s">
        <v>1040</v>
      </c>
      <c r="B2" s="208"/>
      <c r="C2" s="208"/>
    </row>
    <row r="3" s="204" customFormat="1" ht="15.75" customHeight="1" spans="1:223">
      <c r="A3" s="209"/>
      <c r="B3" s="209"/>
      <c r="C3" s="210" t="s">
        <v>1</v>
      </c>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1"/>
      <c r="FN3" s="211"/>
      <c r="FO3" s="211"/>
      <c r="FP3" s="211"/>
      <c r="FQ3" s="211"/>
      <c r="FR3" s="211"/>
      <c r="FS3" s="211"/>
      <c r="FT3" s="211"/>
      <c r="FU3" s="211"/>
      <c r="FV3" s="211"/>
      <c r="FW3" s="211"/>
      <c r="FX3" s="211"/>
      <c r="FY3" s="211"/>
      <c r="FZ3" s="211"/>
      <c r="GA3" s="211"/>
      <c r="GB3" s="211"/>
      <c r="GC3" s="211"/>
      <c r="GD3" s="211"/>
      <c r="GE3" s="211"/>
      <c r="GF3" s="211"/>
      <c r="GG3" s="211"/>
      <c r="GH3" s="211"/>
      <c r="GI3" s="211"/>
      <c r="GJ3" s="211"/>
      <c r="GK3" s="211"/>
      <c r="GL3" s="211"/>
      <c r="GM3" s="211"/>
      <c r="GN3" s="211"/>
      <c r="GO3" s="211"/>
      <c r="GP3" s="211"/>
      <c r="GQ3" s="211"/>
      <c r="GR3" s="211"/>
      <c r="GS3" s="211"/>
      <c r="GT3" s="211"/>
      <c r="GU3" s="211"/>
      <c r="GV3" s="211"/>
      <c r="GW3" s="211"/>
      <c r="GX3" s="211"/>
      <c r="GY3" s="211"/>
      <c r="GZ3" s="211"/>
      <c r="HA3" s="211"/>
      <c r="HB3" s="211"/>
      <c r="HC3" s="211"/>
      <c r="HD3" s="211"/>
      <c r="HE3" s="211"/>
      <c r="HF3" s="211"/>
      <c r="HG3" s="211"/>
      <c r="HH3" s="211"/>
      <c r="HI3" s="211"/>
      <c r="HJ3" s="211"/>
      <c r="HK3" s="211"/>
      <c r="HL3" s="211"/>
      <c r="HM3" s="211"/>
      <c r="HN3" s="211"/>
      <c r="HO3" s="211"/>
    </row>
    <row r="4" s="204" customFormat="1" ht="24" customHeight="1" spans="1:223">
      <c r="A4" s="212" t="s">
        <v>1041</v>
      </c>
      <c r="B4" s="212" t="s">
        <v>3</v>
      </c>
      <c r="C4" s="212" t="s">
        <v>34</v>
      </c>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CF4" s="211"/>
      <c r="CG4" s="211"/>
      <c r="CH4" s="211"/>
      <c r="CI4" s="211"/>
      <c r="CJ4" s="211"/>
      <c r="CK4" s="211"/>
      <c r="CL4" s="211"/>
      <c r="CM4" s="211"/>
      <c r="CN4" s="211"/>
      <c r="CO4" s="211"/>
      <c r="CP4" s="211"/>
      <c r="CQ4" s="211"/>
      <c r="CR4" s="211"/>
      <c r="CS4" s="211"/>
      <c r="CT4" s="211"/>
      <c r="CU4" s="211"/>
      <c r="CV4" s="211"/>
      <c r="CW4" s="211"/>
      <c r="CX4" s="211"/>
      <c r="CY4" s="211"/>
      <c r="CZ4" s="211"/>
      <c r="DA4" s="211"/>
      <c r="DB4" s="211"/>
      <c r="DC4" s="211"/>
      <c r="DD4" s="211"/>
      <c r="DE4" s="211"/>
      <c r="DF4" s="211"/>
      <c r="DG4" s="211"/>
      <c r="DH4" s="211"/>
      <c r="DI4" s="211"/>
      <c r="DJ4" s="211"/>
      <c r="DK4" s="211"/>
      <c r="DL4" s="211"/>
      <c r="DM4" s="211"/>
      <c r="DN4" s="211"/>
      <c r="DO4" s="211"/>
      <c r="DP4" s="211"/>
      <c r="DQ4" s="211"/>
      <c r="DR4" s="211"/>
      <c r="DS4" s="211"/>
      <c r="DT4" s="211"/>
      <c r="DU4" s="211"/>
      <c r="DV4" s="211"/>
      <c r="DW4" s="211"/>
      <c r="DX4" s="211"/>
      <c r="DY4" s="211"/>
      <c r="DZ4" s="211"/>
      <c r="EA4" s="211"/>
      <c r="EB4" s="211"/>
      <c r="EC4" s="211"/>
      <c r="ED4" s="211"/>
      <c r="EE4" s="211"/>
      <c r="EF4" s="211"/>
      <c r="EG4" s="211"/>
      <c r="EH4" s="211"/>
      <c r="EI4" s="211"/>
      <c r="EJ4" s="211"/>
      <c r="EK4" s="211"/>
      <c r="EL4" s="211"/>
      <c r="EM4" s="211"/>
      <c r="EN4" s="211"/>
      <c r="EO4" s="211"/>
      <c r="EP4" s="211"/>
      <c r="EQ4" s="211"/>
      <c r="ER4" s="211"/>
      <c r="ES4" s="211"/>
      <c r="ET4" s="211"/>
      <c r="EU4" s="211"/>
      <c r="EV4" s="211"/>
      <c r="EW4" s="211"/>
      <c r="EX4" s="211"/>
      <c r="EY4" s="211"/>
      <c r="EZ4" s="211"/>
      <c r="FA4" s="211"/>
      <c r="FB4" s="211"/>
      <c r="FC4" s="211"/>
      <c r="FD4" s="211"/>
      <c r="FE4" s="211"/>
      <c r="FF4" s="211"/>
      <c r="FG4" s="211"/>
      <c r="FH4" s="211"/>
      <c r="FI4" s="211"/>
      <c r="FJ4" s="211"/>
      <c r="FK4" s="211"/>
      <c r="FL4" s="211"/>
      <c r="FM4" s="211"/>
      <c r="FN4" s="211"/>
      <c r="FO4" s="211"/>
      <c r="FP4" s="211"/>
      <c r="FQ4" s="211"/>
      <c r="FR4" s="211"/>
      <c r="FS4" s="211"/>
      <c r="FT4" s="211"/>
      <c r="FU4" s="211"/>
      <c r="FV4" s="211"/>
      <c r="FW4" s="211"/>
      <c r="FX4" s="211"/>
      <c r="FY4" s="211"/>
      <c r="FZ4" s="211"/>
      <c r="GA4" s="211"/>
      <c r="GB4" s="211"/>
      <c r="GC4" s="211"/>
      <c r="GD4" s="211"/>
      <c r="GE4" s="211"/>
      <c r="GF4" s="211"/>
      <c r="GG4" s="211"/>
      <c r="GH4" s="211"/>
      <c r="GI4" s="211"/>
      <c r="GJ4" s="211"/>
      <c r="GK4" s="211"/>
      <c r="GL4" s="211"/>
      <c r="GM4" s="211"/>
      <c r="GN4" s="211"/>
      <c r="GO4" s="211"/>
      <c r="GP4" s="211"/>
      <c r="GQ4" s="211"/>
      <c r="GR4" s="211"/>
      <c r="GS4" s="211"/>
      <c r="GT4" s="211"/>
      <c r="GU4" s="211"/>
      <c r="GV4" s="211"/>
      <c r="GW4" s="211"/>
      <c r="GX4" s="211"/>
      <c r="GY4" s="211"/>
      <c r="GZ4" s="211"/>
      <c r="HA4" s="211"/>
      <c r="HB4" s="211"/>
      <c r="HC4" s="211"/>
      <c r="HD4" s="211"/>
      <c r="HE4" s="211"/>
      <c r="HF4" s="211"/>
      <c r="HG4" s="211"/>
      <c r="HH4" s="211"/>
      <c r="HI4" s="211"/>
      <c r="HJ4" s="211"/>
      <c r="HK4" s="211"/>
      <c r="HL4" s="211"/>
      <c r="HM4" s="211"/>
      <c r="HN4" s="211"/>
      <c r="HO4" s="211"/>
    </row>
    <row r="5" s="203" customFormat="1" ht="22.5" customHeight="1" spans="1:223">
      <c r="A5" s="213" t="s">
        <v>1042</v>
      </c>
      <c r="B5" s="214">
        <f>SUM(B6:B16)</f>
        <v>130003</v>
      </c>
      <c r="C5" s="214"/>
    </row>
    <row r="6" s="203" customFormat="1" ht="22.5" customHeight="1" spans="1:223">
      <c r="A6" s="213" t="s">
        <v>1043</v>
      </c>
      <c r="B6" s="214">
        <v>42267</v>
      </c>
      <c r="C6" s="213"/>
    </row>
    <row r="7" s="203" customFormat="1" ht="22.5" customHeight="1" spans="1:223">
      <c r="A7" s="213" t="s">
        <v>1044</v>
      </c>
      <c r="B7" s="214">
        <v>15408</v>
      </c>
      <c r="C7" s="213"/>
    </row>
    <row r="8" s="203" customFormat="1" ht="22.5" customHeight="1" spans="1:223">
      <c r="A8" s="213" t="s">
        <v>1045</v>
      </c>
      <c r="B8" s="214">
        <v>7170</v>
      </c>
      <c r="C8" s="213"/>
    </row>
    <row r="9" s="203" customFormat="1" ht="22.5" customHeight="1" spans="1:223">
      <c r="A9" s="213" t="s">
        <v>1046</v>
      </c>
      <c r="B9" s="214">
        <v>25558</v>
      </c>
      <c r="C9" s="213"/>
    </row>
    <row r="10" s="203" customFormat="1" ht="22.5" customHeight="1" spans="1:223">
      <c r="A10" s="213" t="s">
        <v>1047</v>
      </c>
      <c r="B10" s="214">
        <v>11590</v>
      </c>
      <c r="C10" s="213"/>
    </row>
    <row r="11" s="203" customFormat="1" ht="22.5" customHeight="1" spans="1:223">
      <c r="A11" s="215" t="s">
        <v>1048</v>
      </c>
      <c r="B11" s="214">
        <v>8262</v>
      </c>
      <c r="C11" s="213"/>
    </row>
    <row r="12" s="203" customFormat="1" ht="22.5" customHeight="1" spans="1:223">
      <c r="A12" s="213" t="s">
        <v>1049</v>
      </c>
      <c r="B12" s="214">
        <v>7237</v>
      </c>
      <c r="C12" s="213"/>
    </row>
    <row r="13" s="203" customFormat="1" ht="22.5" customHeight="1" spans="1:223">
      <c r="A13" s="213" t="s">
        <v>1050</v>
      </c>
      <c r="B13" s="216">
        <v>713</v>
      </c>
      <c r="C13" s="213"/>
    </row>
    <row r="14" s="203" customFormat="1" ht="22.5" customHeight="1" spans="1:223">
      <c r="A14" s="213" t="s">
        <v>1051</v>
      </c>
      <c r="B14" s="214">
        <v>267</v>
      </c>
      <c r="C14" s="213"/>
    </row>
    <row r="15" s="203" customFormat="1" ht="22.5" customHeight="1" spans="1:223">
      <c r="A15" s="213" t="s">
        <v>1052</v>
      </c>
      <c r="B15" s="214">
        <v>9806</v>
      </c>
      <c r="C15" s="213"/>
    </row>
    <row r="16" s="203" customFormat="1" ht="22.5" customHeight="1" spans="1:223">
      <c r="A16" s="213" t="s">
        <v>1053</v>
      </c>
      <c r="B16" s="214">
        <v>1725</v>
      </c>
      <c r="C16" s="213"/>
    </row>
    <row r="17" s="203" customFormat="1" ht="22.5" customHeight="1" spans="1:3">
      <c r="A17" s="213" t="s">
        <v>1054</v>
      </c>
      <c r="B17" s="214">
        <f>SUM(B18:B41)</f>
        <v>8145</v>
      </c>
      <c r="C17" s="214"/>
    </row>
    <row r="18" s="203" customFormat="1" ht="22.5" customHeight="1" spans="1:3">
      <c r="A18" s="213" t="s">
        <v>1055</v>
      </c>
      <c r="B18" s="214">
        <v>1164</v>
      </c>
      <c r="C18" s="213"/>
    </row>
    <row r="19" s="203" customFormat="1" ht="22.5" customHeight="1" spans="1:3">
      <c r="A19" s="213" t="s">
        <v>1056</v>
      </c>
      <c r="B19" s="214">
        <v>110</v>
      </c>
      <c r="C19" s="213"/>
    </row>
    <row r="20" s="203" customFormat="1" ht="22.5" customHeight="1" spans="1:3">
      <c r="A20" s="213" t="s">
        <v>1057</v>
      </c>
      <c r="B20" s="214">
        <v>9</v>
      </c>
      <c r="C20" s="213"/>
    </row>
    <row r="21" s="203" customFormat="1" ht="22.5" customHeight="1" spans="1:3">
      <c r="A21" s="213" t="s">
        <v>1058</v>
      </c>
      <c r="B21" s="214"/>
      <c r="C21" s="213"/>
    </row>
    <row r="22" s="203" customFormat="1" ht="22.5" customHeight="1" spans="1:3">
      <c r="A22" s="213" t="s">
        <v>1059</v>
      </c>
      <c r="B22" s="214">
        <v>46</v>
      </c>
      <c r="C22" s="213"/>
    </row>
    <row r="23" s="203" customFormat="1" ht="22.5" customHeight="1" spans="1:3">
      <c r="A23" s="213" t="s">
        <v>1060</v>
      </c>
      <c r="B23" s="214">
        <v>287</v>
      </c>
      <c r="C23" s="213"/>
    </row>
    <row r="24" s="203" customFormat="1" ht="22.5" customHeight="1" spans="1:3">
      <c r="A24" s="213" t="s">
        <v>1061</v>
      </c>
      <c r="B24" s="214">
        <v>76</v>
      </c>
      <c r="C24" s="213"/>
    </row>
    <row r="25" s="203" customFormat="1" ht="22.5" customHeight="1" spans="1:3">
      <c r="A25" s="213" t="s">
        <v>1062</v>
      </c>
      <c r="B25" s="214">
        <v>1126</v>
      </c>
      <c r="C25" s="213"/>
    </row>
    <row r="26" s="203" customFormat="1" ht="22.5" customHeight="1" spans="1:3">
      <c r="A26" s="213" t="s">
        <v>1063</v>
      </c>
      <c r="B26" s="214">
        <v>19</v>
      </c>
      <c r="C26" s="213"/>
    </row>
    <row r="27" s="203" customFormat="1" ht="22.5" customHeight="1" spans="1:3">
      <c r="A27" s="213" t="s">
        <v>1064</v>
      </c>
      <c r="B27" s="214">
        <v>156</v>
      </c>
      <c r="C27" s="213"/>
    </row>
    <row r="28" s="203" customFormat="1" ht="22.5" customHeight="1" spans="1:3">
      <c r="A28" s="213" t="s">
        <v>1065</v>
      </c>
      <c r="B28" s="214">
        <v>201</v>
      </c>
      <c r="C28" s="213"/>
    </row>
    <row r="29" s="203" customFormat="1" ht="22.5" customHeight="1" spans="1:3">
      <c r="A29" s="213" t="s">
        <v>1066</v>
      </c>
      <c r="B29" s="214">
        <v>24</v>
      </c>
      <c r="C29" s="213"/>
    </row>
    <row r="30" s="203" customFormat="1" ht="22.5" customHeight="1" spans="1:3">
      <c r="A30" s="213" t="s">
        <v>1067</v>
      </c>
      <c r="B30" s="214">
        <v>27</v>
      </c>
      <c r="C30" s="213"/>
    </row>
    <row r="31" s="203" customFormat="1" ht="22.5" customHeight="1" spans="1:3">
      <c r="A31" s="213" t="s">
        <v>1068</v>
      </c>
      <c r="B31" s="214">
        <v>26</v>
      </c>
      <c r="C31" s="213"/>
    </row>
    <row r="32" s="203" customFormat="1" ht="22.5" customHeight="1" spans="1:3">
      <c r="A32" s="213" t="s">
        <v>1069</v>
      </c>
      <c r="B32" s="214">
        <v>56</v>
      </c>
      <c r="C32" s="213"/>
    </row>
    <row r="33" s="203" customFormat="1" ht="22.5" customHeight="1" spans="1:3">
      <c r="A33" s="213" t="s">
        <v>1070</v>
      </c>
      <c r="B33" s="214">
        <v>21</v>
      </c>
      <c r="C33" s="213"/>
    </row>
    <row r="34" s="203" customFormat="1" ht="22.5" customHeight="1" spans="1:3">
      <c r="A34" s="213" t="s">
        <v>1071</v>
      </c>
      <c r="B34" s="214">
        <v>20</v>
      </c>
      <c r="C34" s="213"/>
    </row>
    <row r="35" s="203" customFormat="1" ht="22.5" customHeight="1" spans="1:3">
      <c r="A35" s="213" t="s">
        <v>1072</v>
      </c>
      <c r="B35" s="214">
        <v>224</v>
      </c>
      <c r="C35" s="213"/>
    </row>
    <row r="36" s="203" customFormat="1" ht="22.5" customHeight="1" spans="1:3">
      <c r="A36" s="213" t="s">
        <v>1073</v>
      </c>
      <c r="B36" s="214">
        <v>56</v>
      </c>
      <c r="C36" s="213"/>
    </row>
    <row r="37" s="203" customFormat="1" ht="22.5" customHeight="1" spans="1:3">
      <c r="A37" s="213" t="s">
        <v>1074</v>
      </c>
      <c r="B37" s="214">
        <v>673</v>
      </c>
      <c r="C37" s="213"/>
    </row>
    <row r="38" s="203" customFormat="1" ht="22.5" customHeight="1" spans="1:3">
      <c r="A38" s="213" t="s">
        <v>1075</v>
      </c>
      <c r="B38" s="214">
        <v>1975</v>
      </c>
      <c r="C38" s="213"/>
    </row>
    <row r="39" s="203" customFormat="1" ht="22.5" customHeight="1" spans="1:3">
      <c r="A39" s="213" t="s">
        <v>1076</v>
      </c>
      <c r="B39" s="214">
        <v>227</v>
      </c>
      <c r="C39" s="213"/>
    </row>
    <row r="40" s="203" customFormat="1" ht="22.5" customHeight="1" spans="1:3">
      <c r="A40" s="213" t="s">
        <v>1077</v>
      </c>
      <c r="B40" s="214">
        <v>1441</v>
      </c>
      <c r="C40" s="213"/>
    </row>
    <row r="41" s="203" customFormat="1" ht="22.5" customHeight="1" spans="1:3">
      <c r="A41" s="213" t="s">
        <v>1078</v>
      </c>
      <c r="B41" s="214">
        <v>181</v>
      </c>
      <c r="C41" s="213"/>
    </row>
    <row r="42" s="203" customFormat="1" ht="22.5" customHeight="1" spans="1:3">
      <c r="A42" s="213" t="s">
        <v>1079</v>
      </c>
      <c r="B42" s="214">
        <f>SUM(B43:B48)</f>
        <v>1302</v>
      </c>
      <c r="C42" s="213"/>
    </row>
    <row r="43" s="203" customFormat="1" ht="22.5" customHeight="1" spans="1:3">
      <c r="A43" s="213" t="s">
        <v>1080</v>
      </c>
      <c r="B43" s="214">
        <v>72</v>
      </c>
      <c r="C43" s="213"/>
    </row>
    <row r="44" s="203" customFormat="1" ht="22.5" customHeight="1" spans="1:3">
      <c r="A44" s="213" t="s">
        <v>1081</v>
      </c>
      <c r="B44" s="214">
        <v>153</v>
      </c>
      <c r="C44" s="213"/>
    </row>
    <row r="45" s="203" customFormat="1" ht="22.5" customHeight="1" spans="1:3">
      <c r="A45" s="213" t="s">
        <v>1082</v>
      </c>
      <c r="B45" s="214">
        <v>10</v>
      </c>
      <c r="C45" s="213"/>
    </row>
    <row r="46" s="203" customFormat="1" ht="22.5" customHeight="1" spans="1:3">
      <c r="A46" s="213" t="s">
        <v>1083</v>
      </c>
      <c r="B46" s="214">
        <v>2</v>
      </c>
      <c r="C46" s="213"/>
    </row>
    <row r="47" s="203" customFormat="1" ht="22.5" customHeight="1" spans="1:3">
      <c r="A47" s="213" t="s">
        <v>1084</v>
      </c>
      <c r="B47" s="214">
        <v>7</v>
      </c>
      <c r="C47" s="213"/>
    </row>
    <row r="48" s="203" customFormat="1" ht="22.5" customHeight="1" spans="1:3">
      <c r="A48" s="213" t="s">
        <v>1085</v>
      </c>
      <c r="B48" s="214">
        <v>1058</v>
      </c>
      <c r="C48" s="213"/>
    </row>
    <row r="49" s="203" customFormat="1" ht="22.5" customHeight="1" spans="1:3">
      <c r="A49" s="213" t="s">
        <v>1086</v>
      </c>
      <c r="B49" s="214">
        <f>SUM(B50:B54)</f>
        <v>100</v>
      </c>
      <c r="C49" s="213"/>
    </row>
    <row r="50" s="203" customFormat="1" ht="22.5" customHeight="1" spans="1:3">
      <c r="A50" s="213" t="s">
        <v>1087</v>
      </c>
      <c r="B50" s="214">
        <v>98</v>
      </c>
      <c r="C50" s="213"/>
    </row>
    <row r="51" s="203" customFormat="1" ht="22.5" customHeight="1" spans="1:3">
      <c r="A51" s="213" t="s">
        <v>1088</v>
      </c>
      <c r="B51" s="214"/>
      <c r="C51" s="213"/>
    </row>
    <row r="52" s="203" customFormat="1" ht="22.5" customHeight="1" spans="1:3">
      <c r="A52" s="213" t="s">
        <v>1089</v>
      </c>
      <c r="B52" s="214"/>
      <c r="C52" s="213"/>
    </row>
    <row r="53" s="203" customFormat="1" ht="22.5" customHeight="1" spans="1:3">
      <c r="A53" s="213" t="s">
        <v>1090</v>
      </c>
      <c r="B53" s="214">
        <v>2</v>
      </c>
      <c r="C53" s="213"/>
    </row>
    <row r="54" s="203" customFormat="1" ht="22.5" customHeight="1" spans="1:3">
      <c r="A54" s="213" t="s">
        <v>1091</v>
      </c>
      <c r="B54" s="214"/>
      <c r="C54" s="213"/>
    </row>
    <row r="55" s="203" customFormat="1" ht="22.5" customHeight="1" spans="1:3">
      <c r="A55" s="213"/>
      <c r="B55" s="214"/>
      <c r="C55" s="213"/>
    </row>
    <row r="56" s="203" customFormat="1" ht="22.5" customHeight="1" spans="1:3">
      <c r="A56" s="213"/>
      <c r="B56" s="214"/>
      <c r="C56" s="213"/>
    </row>
    <row r="57" s="203" customFormat="1" ht="22.5" customHeight="1" spans="1:3">
      <c r="A57" s="213"/>
      <c r="B57" s="214"/>
      <c r="C57" s="213"/>
    </row>
    <row r="58" s="203" customFormat="1" ht="22.5" customHeight="1" spans="1:3">
      <c r="A58" s="217" t="s">
        <v>1092</v>
      </c>
      <c r="B58" s="214">
        <f>B5+B17+B42+B49</f>
        <v>139550</v>
      </c>
      <c r="C58" s="213"/>
    </row>
    <row r="59" s="203" customFormat="1" ht="22.5" customHeight="1"/>
  </sheetData>
  <mergeCells count="1">
    <mergeCell ref="A2:C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T86"/>
  <sheetViews>
    <sheetView workbookViewId="0">
      <pane xSplit="1" ySplit="5" topLeftCell="B6" activePane="bottomRight" state="frozen"/>
      <selection/>
      <selection pane="topRight"/>
      <selection pane="bottomLeft"/>
      <selection pane="bottomRight" activeCell="A29" sqref="A29"/>
    </sheetView>
  </sheetViews>
  <sheetFormatPr defaultColWidth="9" defaultRowHeight="14.25" customHeight="1"/>
  <cols>
    <col min="1" max="1" width="48" style="174" customWidth="1"/>
    <col min="2" max="2" width="12.125" style="174" customWidth="1"/>
    <col min="3" max="3" width="48" style="174" customWidth="1"/>
    <col min="4" max="4" width="12.125" style="174" customWidth="1"/>
    <col min="5" max="254" width="9" style="174"/>
    <col min="255" max="16384" width="9" style="114"/>
  </cols>
  <sheetData>
    <row r="1" ht="18" customHeight="1" spans="1:254">
      <c r="A1" s="172"/>
    </row>
    <row r="2" s="172" customFormat="1" ht="26.1" customHeight="1" spans="1:254">
      <c r="A2" s="175" t="s">
        <v>1093</v>
      </c>
      <c r="B2" s="175"/>
      <c r="C2" s="175"/>
      <c r="D2" s="175"/>
    </row>
    <row r="3" ht="20.25" customHeight="1" spans="1:254">
      <c r="A3" s="172"/>
      <c r="D3" s="176" t="s">
        <v>1</v>
      </c>
    </row>
    <row r="4" ht="31.5" customHeight="1" spans="1:254">
      <c r="A4" s="130" t="s">
        <v>1094</v>
      </c>
      <c r="B4" s="131"/>
      <c r="C4" s="130" t="s">
        <v>1095</v>
      </c>
      <c r="D4" s="131"/>
    </row>
    <row r="5" ht="21.95" customHeight="1" spans="1:254">
      <c r="A5" s="177" t="s">
        <v>33</v>
      </c>
      <c r="B5" s="177" t="s">
        <v>3</v>
      </c>
      <c r="C5" s="177" t="s">
        <v>33</v>
      </c>
      <c r="D5" s="177" t="s">
        <v>3</v>
      </c>
    </row>
    <row r="6" ht="20.1" customHeight="1" spans="1:254">
      <c r="A6" s="178" t="s">
        <v>1096</v>
      </c>
      <c r="B6" s="179">
        <v>543480</v>
      </c>
      <c r="C6" s="178" t="s">
        <v>1097</v>
      </c>
      <c r="D6" s="179">
        <v>684494</v>
      </c>
    </row>
    <row r="7" s="95" customFormat="1" ht="20.1" customHeight="1" spans="1:254">
      <c r="A7" s="180" t="s">
        <v>1098</v>
      </c>
      <c r="B7" s="181">
        <f>SUM(B8,B76:B77,B81:B84)</f>
        <v>156064</v>
      </c>
      <c r="C7" s="180" t="s">
        <v>1099</v>
      </c>
      <c r="D7" s="181">
        <f>SUM(D8,D77:D83)</f>
        <v>15050</v>
      </c>
      <c r="E7" s="182"/>
      <c r="F7" s="182"/>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2"/>
      <c r="IN7" s="182"/>
      <c r="IO7" s="182"/>
      <c r="IP7" s="182"/>
      <c r="IQ7" s="182"/>
      <c r="IR7" s="182"/>
      <c r="IS7" s="182"/>
      <c r="IT7" s="182"/>
    </row>
    <row r="8" ht="20.1" customHeight="1" spans="1:254">
      <c r="A8" s="183" t="s">
        <v>1100</v>
      </c>
      <c r="B8" s="184">
        <f>SUM(B9,B16,B52)</f>
        <v>99811</v>
      </c>
      <c r="C8" s="183" t="s">
        <v>1101</v>
      </c>
      <c r="D8" s="184">
        <f>SUM(D9:D10)</f>
        <v>13046</v>
      </c>
    </row>
    <row r="9" ht="20.1" customHeight="1" spans="1:254">
      <c r="A9" s="183" t="s">
        <v>1102</v>
      </c>
      <c r="B9" s="184">
        <f>SUM(B10:B15)</f>
        <v>-4003</v>
      </c>
      <c r="C9" s="183" t="s">
        <v>1103</v>
      </c>
      <c r="D9" s="184">
        <v>2591</v>
      </c>
    </row>
    <row r="10" ht="20.1" customHeight="1" spans="1:254">
      <c r="A10" s="185" t="s">
        <v>1104</v>
      </c>
      <c r="B10" s="186">
        <v>2055</v>
      </c>
      <c r="C10" s="183" t="s">
        <v>1105</v>
      </c>
      <c r="D10" s="184">
        <v>10455</v>
      </c>
    </row>
    <row r="11" ht="20.1" customHeight="1" spans="1:254">
      <c r="A11" s="185" t="s">
        <v>1106</v>
      </c>
      <c r="B11" s="186">
        <v>696</v>
      </c>
      <c r="C11" s="183"/>
      <c r="D11" s="184"/>
    </row>
    <row r="12" ht="20.1" customHeight="1" spans="1:254">
      <c r="A12" s="185" t="s">
        <v>1107</v>
      </c>
      <c r="B12" s="186">
        <v>3820</v>
      </c>
      <c r="C12" s="183" t="s">
        <v>30</v>
      </c>
      <c r="D12" s="184"/>
    </row>
    <row r="13" ht="20.1" customHeight="1" spans="1:254">
      <c r="A13" s="185" t="s">
        <v>1108</v>
      </c>
      <c r="B13" s="186">
        <v>2</v>
      </c>
      <c r="C13" s="183" t="s">
        <v>30</v>
      </c>
      <c r="D13" s="184"/>
    </row>
    <row r="14" ht="20.1" customHeight="1" spans="1:254">
      <c r="A14" s="185" t="s">
        <v>1109</v>
      </c>
      <c r="B14" s="186">
        <v>-10576</v>
      </c>
      <c r="C14" s="183" t="s">
        <v>30</v>
      </c>
      <c r="D14" s="184"/>
    </row>
    <row r="15" ht="20.1" customHeight="1" spans="1:254">
      <c r="A15" s="185" t="s">
        <v>1110</v>
      </c>
      <c r="B15" s="184"/>
      <c r="C15" s="183" t="s">
        <v>30</v>
      </c>
      <c r="D15" s="184"/>
    </row>
    <row r="16" ht="20.1" customHeight="1" spans="1:254">
      <c r="A16" s="185" t="s">
        <v>1111</v>
      </c>
      <c r="B16" s="184">
        <f>SUM(B17:B51)</f>
        <v>95578</v>
      </c>
      <c r="C16" s="183" t="s">
        <v>30</v>
      </c>
      <c r="D16" s="184"/>
    </row>
    <row r="17" ht="20.1" customHeight="1" spans="1:4">
      <c r="A17" s="185" t="s">
        <v>1112</v>
      </c>
      <c r="B17" s="184"/>
      <c r="C17" s="183" t="s">
        <v>30</v>
      </c>
      <c r="D17" s="184"/>
    </row>
    <row r="18" ht="20.1" customHeight="1" spans="1:4">
      <c r="A18" s="187" t="s">
        <v>1113</v>
      </c>
      <c r="B18" s="188">
        <v>11571</v>
      </c>
      <c r="C18" s="183" t="s">
        <v>30</v>
      </c>
      <c r="D18" s="184"/>
    </row>
    <row r="19" ht="20.1" customHeight="1" spans="1:4">
      <c r="A19" s="189" t="s">
        <v>1114</v>
      </c>
      <c r="B19" s="186">
        <v>9174</v>
      </c>
      <c r="C19" s="183" t="s">
        <v>30</v>
      </c>
      <c r="D19" s="184"/>
    </row>
    <row r="20" ht="20.1" customHeight="1" spans="1:4">
      <c r="A20" s="189" t="s">
        <v>1115</v>
      </c>
      <c r="B20" s="186">
        <v>-1714</v>
      </c>
      <c r="C20" s="183" t="s">
        <v>30</v>
      </c>
      <c r="D20" s="184"/>
    </row>
    <row r="21" ht="20.1" customHeight="1" spans="1:4">
      <c r="A21" s="189" t="s">
        <v>1116</v>
      </c>
      <c r="B21" s="186">
        <v>3392</v>
      </c>
      <c r="C21" s="183" t="s">
        <v>30</v>
      </c>
      <c r="D21" s="184"/>
    </row>
    <row r="22" ht="20.1" customHeight="1" spans="1:4">
      <c r="A22" s="189" t="s">
        <v>1117</v>
      </c>
      <c r="B22" s="186"/>
      <c r="C22" s="183" t="s">
        <v>30</v>
      </c>
      <c r="D22" s="184"/>
    </row>
    <row r="23" ht="20.1" customHeight="1" spans="1:4">
      <c r="A23" s="189" t="s">
        <v>1118</v>
      </c>
      <c r="B23" s="186">
        <v>1079</v>
      </c>
      <c r="C23" s="189" t="s">
        <v>30</v>
      </c>
      <c r="D23" s="190"/>
    </row>
    <row r="24" ht="20.1" customHeight="1" spans="1:4">
      <c r="A24" s="189" t="s">
        <v>1119</v>
      </c>
      <c r="B24" s="186"/>
      <c r="C24" s="189" t="s">
        <v>30</v>
      </c>
      <c r="D24" s="190"/>
    </row>
    <row r="25" ht="20.1" customHeight="1" spans="1:4">
      <c r="A25" s="189" t="s">
        <v>1120</v>
      </c>
      <c r="B25" s="186">
        <v>11491</v>
      </c>
      <c r="C25" s="187" t="s">
        <v>30</v>
      </c>
      <c r="D25" s="188"/>
    </row>
    <row r="26" ht="20.1" customHeight="1" spans="1:4">
      <c r="A26" s="189" t="s">
        <v>1121</v>
      </c>
      <c r="B26" s="186">
        <v>954</v>
      </c>
      <c r="C26" s="189" t="s">
        <v>30</v>
      </c>
      <c r="D26" s="190"/>
    </row>
    <row r="27" ht="20.1" customHeight="1" spans="1:4">
      <c r="A27" s="189" t="s">
        <v>1122</v>
      </c>
      <c r="B27" s="190"/>
      <c r="C27" s="189" t="s">
        <v>30</v>
      </c>
      <c r="D27" s="190"/>
    </row>
    <row r="28" ht="20.1" customHeight="1" spans="1:4">
      <c r="A28" s="189" t="s">
        <v>1123</v>
      </c>
      <c r="B28" s="190"/>
      <c r="C28" s="189" t="s">
        <v>30</v>
      </c>
      <c r="D28" s="190"/>
    </row>
    <row r="29" ht="20.1" customHeight="1" spans="1:4">
      <c r="A29" s="189" t="s">
        <v>1124</v>
      </c>
      <c r="B29" s="190">
        <v>2986</v>
      </c>
      <c r="C29" s="189" t="s">
        <v>30</v>
      </c>
      <c r="D29" s="190"/>
    </row>
    <row r="30" ht="20.1" customHeight="1" spans="1:4">
      <c r="A30" s="191" t="s">
        <v>1125</v>
      </c>
      <c r="B30" s="192"/>
      <c r="C30" s="189" t="s">
        <v>30</v>
      </c>
      <c r="D30" s="190"/>
    </row>
    <row r="31" ht="20.1" customHeight="1" spans="1:4">
      <c r="A31" s="191" t="s">
        <v>1126</v>
      </c>
      <c r="B31" s="192"/>
      <c r="C31" s="189" t="s">
        <v>30</v>
      </c>
      <c r="D31" s="190"/>
    </row>
    <row r="32" ht="20.1" customHeight="1" spans="1:4">
      <c r="A32" s="191" t="s">
        <v>1127</v>
      </c>
      <c r="B32" s="192"/>
      <c r="C32" s="189" t="s">
        <v>30</v>
      </c>
      <c r="D32" s="190"/>
    </row>
    <row r="33" ht="20.1" customHeight="1" spans="1:4">
      <c r="A33" s="191" t="s">
        <v>1128</v>
      </c>
      <c r="B33" s="186">
        <v>1284</v>
      </c>
      <c r="C33" s="189" t="s">
        <v>30</v>
      </c>
      <c r="D33" s="190"/>
    </row>
    <row r="34" ht="20.1" customHeight="1" spans="1:4">
      <c r="A34" s="191" t="s">
        <v>1129</v>
      </c>
      <c r="B34" s="186">
        <v>7313</v>
      </c>
      <c r="C34" s="183" t="s">
        <v>30</v>
      </c>
      <c r="D34" s="184"/>
    </row>
    <row r="35" ht="20.1" customHeight="1" spans="1:4">
      <c r="A35" s="191" t="s">
        <v>1130</v>
      </c>
      <c r="B35" s="186"/>
      <c r="C35" s="183" t="s">
        <v>30</v>
      </c>
      <c r="D35" s="184"/>
    </row>
    <row r="36" ht="20.1" customHeight="1" spans="1:4">
      <c r="A36" s="191" t="s">
        <v>1131</v>
      </c>
      <c r="B36" s="186">
        <v>1531</v>
      </c>
      <c r="C36" s="183" t="s">
        <v>30</v>
      </c>
      <c r="D36" s="184"/>
    </row>
    <row r="37" ht="20.1" customHeight="1" spans="1:4">
      <c r="A37" s="191" t="s">
        <v>1132</v>
      </c>
      <c r="B37" s="186">
        <v>27578</v>
      </c>
      <c r="C37" s="183" t="s">
        <v>30</v>
      </c>
      <c r="D37" s="184"/>
    </row>
    <row r="38" ht="20.1" customHeight="1" spans="1:4">
      <c r="A38" s="191" t="s">
        <v>1133</v>
      </c>
      <c r="B38" s="186">
        <v>6615</v>
      </c>
      <c r="C38" s="183" t="s">
        <v>30</v>
      </c>
      <c r="D38" s="184"/>
    </row>
    <row r="39" ht="20.1" customHeight="1" spans="1:4">
      <c r="A39" s="191" t="s">
        <v>1134</v>
      </c>
      <c r="B39" s="186">
        <v>68</v>
      </c>
      <c r="C39" s="183" t="s">
        <v>30</v>
      </c>
      <c r="D39" s="184"/>
    </row>
    <row r="40" ht="20.1" customHeight="1" spans="1:4">
      <c r="A40" s="191" t="s">
        <v>1135</v>
      </c>
      <c r="B40" s="186"/>
      <c r="C40" s="183" t="s">
        <v>30</v>
      </c>
      <c r="D40" s="184"/>
    </row>
    <row r="41" ht="20.1" customHeight="1" spans="1:4">
      <c r="A41" s="191" t="s">
        <v>1136</v>
      </c>
      <c r="B41" s="186">
        <v>11218</v>
      </c>
      <c r="C41" s="183" t="s">
        <v>30</v>
      </c>
      <c r="D41" s="184"/>
    </row>
    <row r="42" ht="20.1" customHeight="1" spans="1:4">
      <c r="A42" s="191" t="s">
        <v>1137</v>
      </c>
      <c r="B42" s="186">
        <v>604</v>
      </c>
      <c r="C42" s="183" t="s">
        <v>30</v>
      </c>
      <c r="D42" s="184"/>
    </row>
    <row r="43" ht="20.1" customHeight="1" spans="1:4">
      <c r="A43" s="191" t="s">
        <v>1138</v>
      </c>
      <c r="B43" s="192"/>
      <c r="C43" s="183" t="s">
        <v>30</v>
      </c>
      <c r="D43" s="184"/>
    </row>
    <row r="44" ht="20.1" customHeight="1" spans="1:4">
      <c r="A44" s="191" t="s">
        <v>1139</v>
      </c>
      <c r="B44" s="192"/>
      <c r="C44" s="183" t="s">
        <v>30</v>
      </c>
      <c r="D44" s="184"/>
    </row>
    <row r="45" ht="20.1" customHeight="1" spans="1:4">
      <c r="A45" s="191" t="s">
        <v>1140</v>
      </c>
      <c r="B45" s="192"/>
      <c r="C45" s="183" t="s">
        <v>30</v>
      </c>
      <c r="D45" s="184"/>
    </row>
    <row r="46" ht="20.1" customHeight="1" spans="1:4">
      <c r="A46" s="191" t="s">
        <v>1141</v>
      </c>
      <c r="B46" s="192"/>
      <c r="C46" s="183" t="s">
        <v>30</v>
      </c>
      <c r="D46" s="184"/>
    </row>
    <row r="47" ht="20.1" customHeight="1" spans="1:4">
      <c r="A47" s="191" t="s">
        <v>1142</v>
      </c>
      <c r="B47" s="192">
        <v>40</v>
      </c>
      <c r="C47" s="183" t="s">
        <v>30</v>
      </c>
      <c r="D47" s="184"/>
    </row>
    <row r="48" ht="20.1" customHeight="1" spans="1:4">
      <c r="A48" s="191" t="s">
        <v>1143</v>
      </c>
      <c r="B48" s="192"/>
      <c r="C48" s="189" t="s">
        <v>30</v>
      </c>
      <c r="D48" s="190"/>
    </row>
    <row r="49" ht="20.1" customHeight="1" spans="1:4">
      <c r="A49" s="191" t="s">
        <v>1144</v>
      </c>
      <c r="B49" s="192"/>
      <c r="C49" s="189"/>
      <c r="D49" s="190"/>
    </row>
    <row r="50" ht="20.1" customHeight="1" spans="1:4">
      <c r="A50" s="191" t="s">
        <v>1145</v>
      </c>
      <c r="B50" s="192"/>
      <c r="C50" s="189" t="s">
        <v>30</v>
      </c>
      <c r="D50" s="190"/>
    </row>
    <row r="51" ht="20.1" customHeight="1" spans="1:4">
      <c r="A51" s="189" t="s">
        <v>1146</v>
      </c>
      <c r="B51" s="190">
        <v>394</v>
      </c>
      <c r="C51" s="189" t="s">
        <v>30</v>
      </c>
      <c r="D51" s="190"/>
    </row>
    <row r="52" ht="20.1" customHeight="1" spans="1:4">
      <c r="A52" s="189" t="s">
        <v>1147</v>
      </c>
      <c r="B52" s="188">
        <f>SUM(B53:B73)</f>
        <v>8236</v>
      </c>
      <c r="C52" s="189" t="s">
        <v>30</v>
      </c>
      <c r="D52" s="190"/>
    </row>
    <row r="53" ht="20.1" customHeight="1" spans="1:4">
      <c r="A53" s="189" t="s">
        <v>1148</v>
      </c>
      <c r="B53" s="188">
        <v>344</v>
      </c>
      <c r="C53" s="189" t="s">
        <v>30</v>
      </c>
      <c r="D53" s="190"/>
    </row>
    <row r="54" ht="20.1" customHeight="1" spans="1:4">
      <c r="A54" s="189" t="s">
        <v>1149</v>
      </c>
      <c r="B54" s="193"/>
      <c r="C54" s="189"/>
      <c r="D54" s="190"/>
    </row>
    <row r="55" ht="20.1" customHeight="1" spans="1:4">
      <c r="A55" s="189" t="s">
        <v>1150</v>
      </c>
      <c r="B55" s="186"/>
      <c r="C55" s="189"/>
      <c r="D55" s="190"/>
    </row>
    <row r="56" ht="20.1" customHeight="1" spans="1:4">
      <c r="A56" s="189" t="s">
        <v>1151</v>
      </c>
      <c r="B56" s="186"/>
      <c r="C56" s="189"/>
      <c r="D56" s="184"/>
    </row>
    <row r="57" ht="20.1" customHeight="1" spans="1:4">
      <c r="A57" s="189" t="s">
        <v>1152</v>
      </c>
      <c r="B57" s="194"/>
      <c r="C57" s="189"/>
      <c r="D57" s="184"/>
    </row>
    <row r="58" ht="20.1" customHeight="1" spans="1:4">
      <c r="A58" s="189" t="s">
        <v>1153</v>
      </c>
      <c r="B58" s="186">
        <v>1000</v>
      </c>
      <c r="C58" s="189"/>
      <c r="D58" s="184"/>
    </row>
    <row r="59" ht="20.1" customHeight="1" spans="1:4">
      <c r="A59" s="189" t="s">
        <v>1154</v>
      </c>
      <c r="B59" s="186">
        <v>153</v>
      </c>
      <c r="C59" s="189"/>
      <c r="D59" s="184"/>
    </row>
    <row r="60" ht="19.5" customHeight="1" spans="1:4">
      <c r="A60" s="189" t="s">
        <v>1155</v>
      </c>
      <c r="B60" s="186">
        <v>16</v>
      </c>
      <c r="C60" s="189"/>
      <c r="D60" s="195"/>
    </row>
    <row r="61" s="173" customFormat="1" ht="20.1" customHeight="1" spans="1:4">
      <c r="A61" s="189" t="s">
        <v>1156</v>
      </c>
      <c r="B61" s="196">
        <v>114</v>
      </c>
      <c r="C61" s="189"/>
      <c r="D61" s="195"/>
    </row>
    <row r="62" ht="20.1" customHeight="1" spans="1:4">
      <c r="A62" s="189" t="s">
        <v>1157</v>
      </c>
      <c r="B62" s="186">
        <v>11</v>
      </c>
      <c r="C62" s="189"/>
      <c r="D62" s="184"/>
    </row>
    <row r="63" ht="20.1" customHeight="1" spans="1:4">
      <c r="A63" s="189" t="s">
        <v>1158</v>
      </c>
      <c r="B63" s="186">
        <v>1160</v>
      </c>
      <c r="C63" s="189"/>
      <c r="D63" s="184"/>
    </row>
    <row r="64" ht="20.1" customHeight="1" spans="1:4">
      <c r="A64" s="189" t="s">
        <v>1159</v>
      </c>
      <c r="B64" s="186">
        <v>2499</v>
      </c>
      <c r="C64" s="189"/>
      <c r="D64" s="184"/>
    </row>
    <row r="65" ht="20.1" customHeight="1" spans="1:4">
      <c r="A65" s="189" t="s">
        <v>1160</v>
      </c>
      <c r="B65" s="186">
        <v>374</v>
      </c>
      <c r="C65" s="189"/>
      <c r="D65" s="184"/>
    </row>
    <row r="66" ht="20.1" customHeight="1" spans="1:4">
      <c r="A66" s="189" t="s">
        <v>1161</v>
      </c>
      <c r="B66" s="186">
        <v>1900</v>
      </c>
      <c r="C66" s="189"/>
      <c r="D66" s="184"/>
    </row>
    <row r="67" ht="20.1" customHeight="1" spans="1:4">
      <c r="A67" s="189" t="s">
        <v>1162</v>
      </c>
      <c r="B67" s="186">
        <v>630</v>
      </c>
      <c r="C67" s="189"/>
      <c r="D67" s="184"/>
    </row>
    <row r="68" ht="20.1" customHeight="1" spans="1:4">
      <c r="A68" s="189" t="s">
        <v>1163</v>
      </c>
      <c r="B68" s="186"/>
      <c r="C68" s="189"/>
      <c r="D68" s="184"/>
    </row>
    <row r="69" ht="20.1" customHeight="1" spans="1:4">
      <c r="A69" s="189" t="s">
        <v>1164</v>
      </c>
      <c r="B69" s="186"/>
      <c r="C69" s="189"/>
      <c r="D69" s="184"/>
    </row>
    <row r="70" ht="20.1" customHeight="1" spans="1:4">
      <c r="A70" s="189" t="s">
        <v>1165</v>
      </c>
      <c r="B70" s="186">
        <v>2</v>
      </c>
      <c r="C70" s="189"/>
      <c r="D70" s="184"/>
    </row>
    <row r="71" ht="20.1" customHeight="1" spans="1:4">
      <c r="A71" s="189" t="s">
        <v>1166</v>
      </c>
      <c r="B71" s="186">
        <v>23</v>
      </c>
      <c r="C71" s="189"/>
      <c r="D71" s="184"/>
    </row>
    <row r="72" ht="20.1" customHeight="1" spans="1:4">
      <c r="A72" s="189" t="s">
        <v>1167</v>
      </c>
      <c r="B72" s="186">
        <v>10</v>
      </c>
      <c r="C72" s="197"/>
      <c r="D72" s="184"/>
    </row>
    <row r="73" ht="20.1" customHeight="1" spans="1:4">
      <c r="A73" s="187" t="s">
        <v>1168</v>
      </c>
      <c r="B73" s="186"/>
      <c r="C73" s="197"/>
      <c r="D73" s="184"/>
    </row>
    <row r="74" ht="20.1" customHeight="1" spans="1:4">
      <c r="A74" s="187"/>
      <c r="B74" s="184"/>
      <c r="C74" s="197"/>
      <c r="D74" s="186"/>
    </row>
    <row r="75" ht="20.1" customHeight="1" spans="1:4">
      <c r="A75" s="187"/>
      <c r="B75" s="179"/>
      <c r="C75" s="197"/>
      <c r="D75" s="179"/>
    </row>
    <row r="76" ht="20.1" customHeight="1" spans="1:4">
      <c r="A76" s="185" t="s">
        <v>1169</v>
      </c>
      <c r="B76" s="188">
        <v>31858</v>
      </c>
      <c r="C76" s="189" t="s">
        <v>30</v>
      </c>
      <c r="D76" s="188"/>
    </row>
    <row r="77" ht="20.1" customHeight="1" spans="1:4">
      <c r="A77" s="185" t="s">
        <v>1170</v>
      </c>
      <c r="B77" s="188">
        <f>SUM(B78:B80)</f>
        <v>2</v>
      </c>
      <c r="C77" s="198" t="s">
        <v>1171</v>
      </c>
      <c r="D77" s="184"/>
    </row>
    <row r="78" ht="20.1" customHeight="1" spans="1:4">
      <c r="A78" s="185" t="s">
        <v>1172</v>
      </c>
      <c r="B78" s="184" t="s">
        <v>30</v>
      </c>
      <c r="C78" s="183" t="s">
        <v>1173</v>
      </c>
      <c r="D78" s="184"/>
    </row>
    <row r="79" ht="20.1" customHeight="1" spans="1:4">
      <c r="A79" s="185" t="s">
        <v>1174</v>
      </c>
      <c r="B79" s="188">
        <v>2</v>
      </c>
      <c r="C79" s="185" t="s">
        <v>1175</v>
      </c>
      <c r="D79" s="184">
        <v>2004</v>
      </c>
    </row>
    <row r="80" ht="20.1" customHeight="1" spans="1:4">
      <c r="A80" s="185" t="s">
        <v>1176</v>
      </c>
      <c r="B80" s="199"/>
      <c r="C80" s="185" t="s">
        <v>1177</v>
      </c>
      <c r="D80" s="188"/>
    </row>
    <row r="81" ht="20.1" customHeight="1" spans="1:4">
      <c r="A81" s="185" t="s">
        <v>1178</v>
      </c>
      <c r="B81" s="188"/>
      <c r="C81" s="185" t="s">
        <v>1179</v>
      </c>
      <c r="D81" s="188"/>
    </row>
    <row r="82" ht="20.1" customHeight="1" spans="1:4">
      <c r="A82" s="185" t="s">
        <v>1180</v>
      </c>
      <c r="B82" s="188"/>
      <c r="C82" s="200" t="s">
        <v>1181</v>
      </c>
      <c r="D82" s="188"/>
    </row>
    <row r="83" ht="20.1" customHeight="1" spans="1:4">
      <c r="A83" s="185" t="s">
        <v>1182</v>
      </c>
      <c r="B83" s="188"/>
      <c r="C83" s="200" t="s">
        <v>1183</v>
      </c>
      <c r="D83" s="188"/>
    </row>
    <row r="84" ht="19.15" customHeight="1" spans="1:4">
      <c r="A84" s="185" t="s">
        <v>1184</v>
      </c>
      <c r="B84" s="188">
        <v>24393</v>
      </c>
      <c r="C84" s="185"/>
      <c r="D84" s="188"/>
    </row>
    <row r="85" ht="22.15" customHeight="1" spans="1:4">
      <c r="A85" s="185"/>
      <c r="B85" s="188"/>
      <c r="C85" s="185"/>
      <c r="D85" s="188"/>
    </row>
    <row r="86" ht="24" customHeight="1" spans="1:4">
      <c r="A86" s="201" t="s">
        <v>1185</v>
      </c>
      <c r="B86" s="202">
        <f>SUM(B6:B7)</f>
        <v>699544</v>
      </c>
      <c r="C86" s="201" t="s">
        <v>1186</v>
      </c>
      <c r="D86" s="202">
        <f>SUM(D6:D7)</f>
        <v>699544</v>
      </c>
    </row>
  </sheetData>
  <mergeCells count="3">
    <mergeCell ref="A2:D2"/>
    <mergeCell ref="A4:B4"/>
    <mergeCell ref="C4:D4"/>
  </mergeCells>
  <pageMargins left="0.75" right="0.75" top="1" bottom="1" header="0.51" footer="0.51"/>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149"/>
  <sheetViews>
    <sheetView workbookViewId="0">
      <selection activeCell="B4" sqref="B4"/>
    </sheetView>
  </sheetViews>
  <sheetFormatPr defaultColWidth="9" defaultRowHeight="14.25" outlineLevelCol="3"/>
  <cols>
    <col min="1" max="1" width="60.875" style="145" customWidth="1"/>
    <col min="2" max="2" width="14.125" style="146" customWidth="1"/>
    <col min="3" max="3" width="9.375" style="114" customWidth="1"/>
    <col min="4" max="16384" width="9" style="114"/>
  </cols>
  <sheetData>
    <row r="1" s="144" customFormat="1" ht="30.95" customHeight="1" spans="1:3">
      <c r="A1" s="147" t="s">
        <v>1187</v>
      </c>
      <c r="B1" s="147"/>
      <c r="C1" s="147"/>
    </row>
    <row r="2" s="144" customFormat="1" ht="21.75" customHeight="1" spans="1:3">
      <c r="A2" s="148"/>
      <c r="B2" s="149" t="s">
        <v>1</v>
      </c>
      <c r="C2" s="150"/>
    </row>
    <row r="3" s="144" customFormat="1" ht="30" customHeight="1" spans="1:3">
      <c r="A3" s="151" t="s">
        <v>1188</v>
      </c>
      <c r="B3" s="152" t="s">
        <v>1189</v>
      </c>
      <c r="C3" s="153" t="s">
        <v>34</v>
      </c>
    </row>
    <row r="4" s="144" customFormat="1" ht="30" customHeight="1" spans="1:3">
      <c r="A4" s="154" t="s">
        <v>1190</v>
      </c>
      <c r="B4" s="155">
        <f>B5+B14+B16+B26+B30+B39+B41+B46+B49+B62+B72+B99+B113+B115+B141+B145+B147+B28</f>
        <v>95578</v>
      </c>
      <c r="C4" s="156"/>
    </row>
    <row r="5" s="144" customFormat="1" ht="30" customHeight="1" spans="1:3">
      <c r="A5" s="157" t="s">
        <v>1191</v>
      </c>
      <c r="B5" s="155">
        <f>SUM(B6:B13)</f>
        <v>11571</v>
      </c>
      <c r="C5" s="158"/>
    </row>
    <row r="6" ht="30" customHeight="1" spans="1:3">
      <c r="A6" s="159" t="s">
        <v>1192</v>
      </c>
      <c r="B6" s="160">
        <v>1444</v>
      </c>
      <c r="C6" s="161"/>
    </row>
    <row r="7" ht="30" customHeight="1" spans="1:3">
      <c r="A7" s="159" t="s">
        <v>1193</v>
      </c>
      <c r="B7" s="160">
        <v>2708</v>
      </c>
      <c r="C7" s="161"/>
    </row>
    <row r="8" ht="30" customHeight="1" spans="1:3">
      <c r="A8" s="159" t="s">
        <v>1194</v>
      </c>
      <c r="B8" s="160">
        <v>1510</v>
      </c>
      <c r="C8" s="161"/>
    </row>
    <row r="9" ht="30" customHeight="1" spans="1:3">
      <c r="A9" s="159" t="s">
        <v>1195</v>
      </c>
      <c r="B9" s="160">
        <v>2006</v>
      </c>
      <c r="C9" s="161"/>
    </row>
    <row r="10" ht="30" customHeight="1" spans="1:3">
      <c r="A10" s="159" t="s">
        <v>1196</v>
      </c>
      <c r="B10" s="160">
        <v>120</v>
      </c>
      <c r="C10" s="161"/>
    </row>
    <row r="11" ht="30" customHeight="1" spans="1:3">
      <c r="A11" s="159" t="s">
        <v>1197</v>
      </c>
      <c r="B11" s="160">
        <v>523</v>
      </c>
      <c r="C11" s="161"/>
    </row>
    <row r="12" ht="30" customHeight="1" spans="1:3">
      <c r="A12" s="159" t="s">
        <v>1198</v>
      </c>
      <c r="B12" s="160">
        <v>504</v>
      </c>
      <c r="C12" s="161"/>
    </row>
    <row r="13" ht="30" customHeight="1" spans="1:3">
      <c r="A13" s="159" t="s">
        <v>1199</v>
      </c>
      <c r="B13" s="160">
        <v>2756</v>
      </c>
      <c r="C13" s="161"/>
    </row>
    <row r="14" s="144" customFormat="1" ht="30" customHeight="1" spans="1:3">
      <c r="A14" s="162" t="s">
        <v>1200</v>
      </c>
      <c r="B14" s="155">
        <f>SUM(B15)</f>
        <v>9174</v>
      </c>
      <c r="C14" s="158"/>
    </row>
    <row r="15" s="144" customFormat="1" ht="30" customHeight="1" spans="1:3">
      <c r="A15" s="159" t="s">
        <v>1201</v>
      </c>
      <c r="B15" s="163">
        <v>9174</v>
      </c>
      <c r="C15" s="158"/>
    </row>
    <row r="16" s="144" customFormat="1" ht="30" customHeight="1" spans="1:3">
      <c r="A16" s="162" t="s">
        <v>1202</v>
      </c>
      <c r="B16" s="155">
        <f>SUM(B17:B25)</f>
        <v>-1714</v>
      </c>
      <c r="C16" s="158"/>
    </row>
    <row r="17" s="144" customFormat="1" ht="30" customHeight="1" spans="1:3">
      <c r="A17" s="159" t="s">
        <v>1203</v>
      </c>
      <c r="B17" s="155">
        <v>-290</v>
      </c>
      <c r="C17" s="158"/>
    </row>
    <row r="18" s="144" customFormat="1" ht="30" customHeight="1" spans="1:3">
      <c r="A18" s="159" t="s">
        <v>1204</v>
      </c>
      <c r="B18" s="155">
        <v>547</v>
      </c>
      <c r="C18" s="158"/>
    </row>
    <row r="19" s="144" customFormat="1" ht="30" customHeight="1" spans="1:3">
      <c r="A19" s="159" t="s">
        <v>1205</v>
      </c>
      <c r="B19" s="155">
        <v>2</v>
      </c>
      <c r="C19" s="158"/>
    </row>
    <row r="20" s="144" customFormat="1" ht="30" customHeight="1" spans="1:3">
      <c r="A20" s="159" t="s">
        <v>1206</v>
      </c>
      <c r="B20" s="155">
        <v>30</v>
      </c>
      <c r="C20" s="158"/>
    </row>
    <row r="21" s="144" customFormat="1" ht="30" customHeight="1" spans="1:3">
      <c r="A21" s="159" t="s">
        <v>1207</v>
      </c>
      <c r="B21" s="155">
        <v>36</v>
      </c>
      <c r="C21" s="158"/>
    </row>
    <row r="22" s="144" customFormat="1" ht="30" customHeight="1" spans="1:3">
      <c r="A22" s="159" t="s">
        <v>1208</v>
      </c>
      <c r="B22" s="155">
        <v>-2230</v>
      </c>
      <c r="C22" s="158"/>
    </row>
    <row r="23" ht="30" customHeight="1" spans="1:3">
      <c r="A23" s="159" t="s">
        <v>1209</v>
      </c>
      <c r="B23" s="164">
        <v>85</v>
      </c>
      <c r="C23" s="161"/>
    </row>
    <row r="24" ht="30" customHeight="1" spans="1:3">
      <c r="A24" s="159" t="s">
        <v>1210</v>
      </c>
      <c r="B24" s="165">
        <v>66</v>
      </c>
      <c r="C24" s="161"/>
    </row>
    <row r="25" ht="30" customHeight="1" spans="1:3">
      <c r="A25" s="159" t="s">
        <v>1211</v>
      </c>
      <c r="B25" s="165">
        <v>40</v>
      </c>
      <c r="C25" s="161"/>
    </row>
    <row r="26" ht="30" customHeight="1" spans="1:3">
      <c r="A26" s="162" t="s">
        <v>1212</v>
      </c>
      <c r="B26" s="165">
        <f>B27</f>
        <v>3392</v>
      </c>
      <c r="C26" s="161"/>
    </row>
    <row r="27" ht="30" customHeight="1" spans="1:3">
      <c r="A27" s="159" t="s">
        <v>1213</v>
      </c>
      <c r="B27" s="165">
        <v>3392</v>
      </c>
      <c r="C27" s="161"/>
    </row>
    <row r="28" ht="30" customHeight="1" spans="1:3">
      <c r="A28" s="162" t="s">
        <v>1214</v>
      </c>
      <c r="B28" s="165">
        <f>B29</f>
        <v>1079</v>
      </c>
      <c r="C28" s="161"/>
    </row>
    <row r="29" ht="30" customHeight="1" spans="1:3">
      <c r="A29" s="166" t="s">
        <v>1215</v>
      </c>
      <c r="B29" s="165">
        <v>1079</v>
      </c>
      <c r="C29" s="161"/>
    </row>
    <row r="30" s="144" customFormat="1" ht="30" customHeight="1" spans="1:3">
      <c r="A30" s="162" t="s">
        <v>1216</v>
      </c>
      <c r="B30" s="155">
        <f>SUM(B31:B38)</f>
        <v>11491</v>
      </c>
      <c r="C30" s="158"/>
    </row>
    <row r="31" ht="30" customHeight="1" spans="1:3">
      <c r="A31" s="159" t="s">
        <v>1217</v>
      </c>
      <c r="B31" s="160">
        <v>1</v>
      </c>
      <c r="C31" s="161"/>
    </row>
    <row r="32" ht="30" customHeight="1" spans="1:3">
      <c r="A32" s="159" t="s">
        <v>1218</v>
      </c>
      <c r="B32" s="160">
        <v>466</v>
      </c>
      <c r="C32" s="161"/>
    </row>
    <row r="33" ht="30" customHeight="1" spans="1:4">
      <c r="A33" s="159" t="s">
        <v>1193</v>
      </c>
      <c r="B33" s="160">
        <v>6150</v>
      </c>
      <c r="C33" s="161"/>
    </row>
    <row r="34" ht="30" customHeight="1" spans="1:4">
      <c r="A34" s="159" t="s">
        <v>1219</v>
      </c>
      <c r="B34" s="160">
        <v>60</v>
      </c>
      <c r="C34" s="161"/>
    </row>
    <row r="35" ht="30" customHeight="1" spans="1:4">
      <c r="A35" s="159" t="s">
        <v>1220</v>
      </c>
      <c r="B35" s="167">
        <v>1124</v>
      </c>
      <c r="C35" s="161"/>
    </row>
    <row r="36" ht="30" customHeight="1" spans="1:4">
      <c r="A36" s="168" t="s">
        <v>1221</v>
      </c>
      <c r="B36" s="167">
        <v>-111</v>
      </c>
      <c r="C36" s="161"/>
    </row>
    <row r="37" ht="30" customHeight="1" spans="1:4">
      <c r="A37" s="159" t="s">
        <v>1222</v>
      </c>
      <c r="B37" s="167">
        <v>3796</v>
      </c>
      <c r="C37" s="161"/>
    </row>
    <row r="38" ht="30" customHeight="1" spans="1:4">
      <c r="A38" s="159" t="s">
        <v>1223</v>
      </c>
      <c r="B38" s="167">
        <v>5</v>
      </c>
      <c r="C38" s="161"/>
    </row>
    <row r="39" ht="30" customHeight="1" spans="1:4">
      <c r="A39" s="162" t="s">
        <v>1224</v>
      </c>
      <c r="B39" s="155">
        <f>SUM(B40)</f>
        <v>954</v>
      </c>
      <c r="C39" s="161"/>
    </row>
    <row r="40" ht="30" customHeight="1" spans="1:4">
      <c r="A40" s="159" t="s">
        <v>1225</v>
      </c>
      <c r="B40" s="155">
        <v>954</v>
      </c>
      <c r="C40" s="161"/>
    </row>
    <row r="41" ht="30" customHeight="1" spans="1:4">
      <c r="A41" s="162" t="s">
        <v>1226</v>
      </c>
      <c r="B41" s="169">
        <f>SUM(B42:B45)</f>
        <v>2986</v>
      </c>
      <c r="C41" s="161"/>
    </row>
    <row r="42" ht="30" customHeight="1" spans="1:4">
      <c r="A42" s="159" t="s">
        <v>1227</v>
      </c>
      <c r="B42" s="169">
        <v>1750</v>
      </c>
      <c r="C42" s="161"/>
    </row>
    <row r="43" ht="30" customHeight="1" spans="1:4">
      <c r="A43" s="159" t="s">
        <v>1228</v>
      </c>
      <c r="B43" s="169">
        <v>1113</v>
      </c>
      <c r="C43" s="161"/>
    </row>
    <row r="44" s="144" customFormat="1" ht="30" customHeight="1" spans="1:4">
      <c r="A44" s="159" t="s">
        <v>1229</v>
      </c>
      <c r="B44" s="169">
        <v>70</v>
      </c>
      <c r="C44" s="161"/>
    </row>
    <row r="45" ht="30" customHeight="1" spans="1:4">
      <c r="A45" s="170" t="s">
        <v>1230</v>
      </c>
      <c r="B45" s="169">
        <v>53</v>
      </c>
      <c r="C45" s="161"/>
    </row>
    <row r="46" ht="30" customHeight="1" spans="1:4">
      <c r="A46" s="162" t="s">
        <v>1231</v>
      </c>
      <c r="B46" s="169">
        <f>SUM(B47:B48)</f>
        <v>1284</v>
      </c>
      <c r="C46" s="158"/>
      <c r="D46" s="114" t="s">
        <v>30</v>
      </c>
    </row>
    <row r="47" ht="30" customHeight="1" spans="1:4">
      <c r="A47" s="159" t="s">
        <v>1232</v>
      </c>
      <c r="B47" s="169">
        <v>1185</v>
      </c>
      <c r="C47" s="161"/>
    </row>
    <row r="48" ht="30" customHeight="1" spans="1:4">
      <c r="A48" s="159" t="s">
        <v>1232</v>
      </c>
      <c r="B48" s="169">
        <v>99</v>
      </c>
      <c r="C48" s="161"/>
    </row>
    <row r="49" ht="30" customHeight="1" spans="1:3">
      <c r="A49" s="162" t="s">
        <v>1233</v>
      </c>
      <c r="B49" s="155">
        <f>SUM(B50:B61)</f>
        <v>7313</v>
      </c>
      <c r="C49" s="161"/>
    </row>
    <row r="50" ht="30" customHeight="1" spans="1:3">
      <c r="A50" s="159" t="s">
        <v>1234</v>
      </c>
      <c r="B50" s="160">
        <v>265</v>
      </c>
      <c r="C50" s="161"/>
    </row>
    <row r="51" ht="30" customHeight="1" spans="1:3">
      <c r="A51" s="159" t="s">
        <v>1235</v>
      </c>
      <c r="B51" s="160">
        <v>4176</v>
      </c>
      <c r="C51" s="161"/>
    </row>
    <row r="52" ht="30" customHeight="1" spans="1:3">
      <c r="A52" s="159" t="s">
        <v>1236</v>
      </c>
      <c r="B52" s="160">
        <v>341</v>
      </c>
      <c r="C52" s="161"/>
    </row>
    <row r="53" ht="30" customHeight="1" spans="1:3">
      <c r="A53" s="159" t="s">
        <v>1237</v>
      </c>
      <c r="B53" s="160">
        <v>14</v>
      </c>
      <c r="C53" s="161"/>
    </row>
    <row r="54" ht="30" customHeight="1" spans="1:3">
      <c r="A54" s="159" t="s">
        <v>1238</v>
      </c>
      <c r="B54" s="160">
        <v>1068</v>
      </c>
      <c r="C54" s="161"/>
    </row>
    <row r="55" ht="30" customHeight="1" spans="1:3">
      <c r="A55" s="159" t="s">
        <v>1239</v>
      </c>
      <c r="B55" s="160">
        <v>943</v>
      </c>
      <c r="C55" s="161"/>
    </row>
    <row r="56" ht="30" customHeight="1" spans="1:3">
      <c r="A56" s="159" t="s">
        <v>1240</v>
      </c>
      <c r="B56" s="160">
        <v>33</v>
      </c>
      <c r="C56" s="161"/>
    </row>
    <row r="57" ht="30" customHeight="1" spans="1:3">
      <c r="A57" s="159" t="s">
        <v>1241</v>
      </c>
      <c r="B57" s="167">
        <v>239</v>
      </c>
      <c r="C57" s="161"/>
    </row>
    <row r="58" ht="30" customHeight="1" spans="1:3">
      <c r="A58" s="170" t="s">
        <v>1242</v>
      </c>
      <c r="B58" s="167">
        <v>181</v>
      </c>
      <c r="C58" s="161"/>
    </row>
    <row r="59" ht="30" customHeight="1" spans="1:3">
      <c r="A59" s="170" t="s">
        <v>1243</v>
      </c>
      <c r="B59" s="167">
        <v>12</v>
      </c>
      <c r="C59" s="161"/>
    </row>
    <row r="60" ht="30" customHeight="1" spans="1:3">
      <c r="A60" s="170" t="s">
        <v>1244</v>
      </c>
      <c r="B60" s="167">
        <v>9</v>
      </c>
      <c r="C60" s="161"/>
    </row>
    <row r="61" ht="30" customHeight="1" spans="1:3">
      <c r="A61" s="170" t="s">
        <v>1245</v>
      </c>
      <c r="B61" s="167">
        <v>32</v>
      </c>
      <c r="C61" s="161"/>
    </row>
    <row r="62" ht="30" customHeight="1" spans="1:3">
      <c r="A62" s="162" t="s">
        <v>1246</v>
      </c>
      <c r="B62" s="167">
        <f>SUM(B63:B71)</f>
        <v>1531</v>
      </c>
      <c r="C62" s="161"/>
    </row>
    <row r="63" ht="30" customHeight="1" spans="1:3">
      <c r="A63" s="159" t="s">
        <v>1247</v>
      </c>
      <c r="B63" s="160">
        <v>546</v>
      </c>
      <c r="C63" s="161"/>
    </row>
    <row r="64" ht="30" customHeight="1" spans="1:3">
      <c r="A64" s="159" t="s">
        <v>1248</v>
      </c>
      <c r="B64" s="160">
        <v>24</v>
      </c>
      <c r="C64" s="161"/>
    </row>
    <row r="65" ht="30" customHeight="1" spans="1:3">
      <c r="A65" s="159" t="s">
        <v>1249</v>
      </c>
      <c r="B65" s="160">
        <v>269</v>
      </c>
      <c r="C65" s="161"/>
    </row>
    <row r="66" ht="30" customHeight="1" spans="1:3">
      <c r="A66" s="159" t="s">
        <v>1250</v>
      </c>
      <c r="B66" s="160">
        <v>8</v>
      </c>
      <c r="C66" s="161"/>
    </row>
    <row r="67" ht="30" customHeight="1" spans="1:3">
      <c r="A67" s="159" t="s">
        <v>1251</v>
      </c>
      <c r="B67" s="160">
        <v>518</v>
      </c>
      <c r="C67" s="161"/>
    </row>
    <row r="68" ht="30" customHeight="1" spans="1:3">
      <c r="A68" s="159" t="s">
        <v>1252</v>
      </c>
      <c r="B68" s="160">
        <v>18</v>
      </c>
      <c r="C68" s="161"/>
    </row>
    <row r="69" ht="30" customHeight="1" spans="1:3">
      <c r="A69" s="159" t="s">
        <v>1253</v>
      </c>
      <c r="B69" s="160">
        <v>4</v>
      </c>
      <c r="C69" s="161"/>
    </row>
    <row r="70" ht="30" customHeight="1" spans="1:3">
      <c r="A70" s="159" t="s">
        <v>1254</v>
      </c>
      <c r="B70" s="160">
        <v>2</v>
      </c>
      <c r="C70" s="161"/>
    </row>
    <row r="71" ht="30" customHeight="1" spans="1:3">
      <c r="A71" s="159" t="s">
        <v>1255</v>
      </c>
      <c r="B71" s="160">
        <v>142</v>
      </c>
      <c r="C71" s="161"/>
    </row>
    <row r="72" ht="30" customHeight="1" spans="1:3">
      <c r="A72" s="162" t="s">
        <v>1256</v>
      </c>
      <c r="B72" s="155">
        <f>SUM(B73:B98)</f>
        <v>27578</v>
      </c>
      <c r="C72" s="161"/>
    </row>
    <row r="73" ht="30" customHeight="1" spans="1:3">
      <c r="A73" s="159" t="s">
        <v>1257</v>
      </c>
      <c r="B73" s="160">
        <v>36</v>
      </c>
      <c r="C73" s="161"/>
    </row>
    <row r="74" ht="30" customHeight="1" spans="1:3">
      <c r="A74" s="159" t="s">
        <v>1258</v>
      </c>
      <c r="B74" s="160">
        <v>40</v>
      </c>
      <c r="C74" s="161"/>
    </row>
    <row r="75" ht="30" customHeight="1" spans="1:3">
      <c r="A75" s="159" t="s">
        <v>1258</v>
      </c>
      <c r="B75" s="160">
        <v>4</v>
      </c>
      <c r="C75" s="161"/>
    </row>
    <row r="76" ht="30" customHeight="1" spans="1:3">
      <c r="A76" s="159" t="s">
        <v>1259</v>
      </c>
      <c r="B76" s="160">
        <v>10167</v>
      </c>
      <c r="C76" s="161"/>
    </row>
    <row r="77" ht="30" customHeight="1" spans="1:3">
      <c r="A77" s="159" t="s">
        <v>1259</v>
      </c>
      <c r="B77" s="160">
        <v>725</v>
      </c>
      <c r="C77" s="161"/>
    </row>
    <row r="78" ht="30" customHeight="1" spans="1:3">
      <c r="A78" s="159" t="s">
        <v>1260</v>
      </c>
      <c r="B78" s="160">
        <v>3713</v>
      </c>
      <c r="C78" s="161"/>
    </row>
    <row r="79" ht="30" customHeight="1" spans="1:3">
      <c r="A79" s="159" t="s">
        <v>1261</v>
      </c>
      <c r="B79" s="160">
        <v>2623</v>
      </c>
      <c r="C79" s="161"/>
    </row>
    <row r="80" ht="30" customHeight="1" spans="1:3">
      <c r="A80" s="159" t="s">
        <v>1261</v>
      </c>
      <c r="B80" s="160">
        <v>6</v>
      </c>
      <c r="C80" s="161"/>
    </row>
    <row r="81" ht="30" customHeight="1" spans="1:3">
      <c r="A81" s="159" t="s">
        <v>1262</v>
      </c>
      <c r="B81" s="160">
        <v>42</v>
      </c>
      <c r="C81" s="161"/>
    </row>
    <row r="82" ht="30" customHeight="1" spans="1:3">
      <c r="A82" s="159" t="s">
        <v>1263</v>
      </c>
      <c r="B82" s="160">
        <v>3312</v>
      </c>
      <c r="C82" s="161"/>
    </row>
    <row r="83" ht="30" customHeight="1" spans="1:3">
      <c r="A83" s="159" t="s">
        <v>1264</v>
      </c>
      <c r="B83" s="160">
        <v>0</v>
      </c>
      <c r="C83" s="161"/>
    </row>
    <row r="84" ht="30" customHeight="1" spans="1:3">
      <c r="A84" s="159" t="s">
        <v>1265</v>
      </c>
      <c r="B84" s="160">
        <v>2130</v>
      </c>
      <c r="C84" s="161"/>
    </row>
    <row r="85" ht="30" customHeight="1" spans="1:3">
      <c r="A85" s="159" t="s">
        <v>1266</v>
      </c>
      <c r="B85" s="160">
        <v>624</v>
      </c>
      <c r="C85" s="161"/>
    </row>
    <row r="86" ht="30" customHeight="1" spans="1:3">
      <c r="A86" s="159" t="s">
        <v>1267</v>
      </c>
      <c r="B86" s="160">
        <v>30</v>
      </c>
      <c r="C86" s="161"/>
    </row>
    <row r="87" ht="30" customHeight="1" spans="1:3">
      <c r="A87" s="159" t="s">
        <v>1268</v>
      </c>
      <c r="B87" s="160">
        <v>17</v>
      </c>
      <c r="C87" s="161"/>
    </row>
    <row r="88" ht="30" customHeight="1" spans="1:3">
      <c r="A88" s="159" t="s">
        <v>1269</v>
      </c>
      <c r="B88" s="160">
        <v>101</v>
      </c>
      <c r="C88" s="161"/>
    </row>
    <row r="89" ht="30" customHeight="1" spans="1:3">
      <c r="A89" s="159" t="s">
        <v>1269</v>
      </c>
      <c r="B89" s="160">
        <v>420</v>
      </c>
      <c r="C89" s="161"/>
    </row>
    <row r="90" ht="30" customHeight="1" spans="1:3">
      <c r="A90" s="159" t="s">
        <v>1270</v>
      </c>
      <c r="B90" s="160">
        <v>20</v>
      </c>
      <c r="C90" s="161"/>
    </row>
    <row r="91" ht="30" customHeight="1" spans="1:3">
      <c r="A91" s="159" t="s">
        <v>1271</v>
      </c>
      <c r="B91" s="160">
        <v>2143</v>
      </c>
      <c r="C91" s="161"/>
    </row>
    <row r="92" ht="30" customHeight="1" spans="1:3">
      <c r="A92" s="159" t="s">
        <v>1272</v>
      </c>
      <c r="B92" s="160">
        <v>560</v>
      </c>
      <c r="C92" s="161"/>
    </row>
    <row r="93" ht="30" customHeight="1" spans="1:3">
      <c r="A93" s="159" t="s">
        <v>1273</v>
      </c>
      <c r="B93" s="160">
        <v>18</v>
      </c>
      <c r="C93" s="161"/>
    </row>
    <row r="94" ht="30" customHeight="1" spans="1:3">
      <c r="A94" s="159" t="s">
        <v>1274</v>
      </c>
      <c r="B94" s="160">
        <v>184</v>
      </c>
      <c r="C94" s="161"/>
    </row>
    <row r="95" ht="30" customHeight="1" spans="1:3">
      <c r="A95" s="159" t="s">
        <v>1274</v>
      </c>
      <c r="B95" s="160">
        <v>15</v>
      </c>
      <c r="C95" s="161"/>
    </row>
    <row r="96" ht="30" customHeight="1" spans="1:3">
      <c r="A96" s="159" t="s">
        <v>1275</v>
      </c>
      <c r="B96" s="160">
        <v>451</v>
      </c>
      <c r="C96" s="161"/>
    </row>
    <row r="97" ht="30" customHeight="1" spans="1:3">
      <c r="A97" s="159" t="s">
        <v>1276</v>
      </c>
      <c r="B97" s="160">
        <v>1</v>
      </c>
      <c r="C97" s="161"/>
    </row>
    <row r="98" ht="30" customHeight="1" spans="1:3">
      <c r="A98" s="159" t="s">
        <v>1277</v>
      </c>
      <c r="B98" s="160">
        <v>196</v>
      </c>
      <c r="C98" s="161"/>
    </row>
    <row r="99" ht="30" customHeight="1" spans="1:3">
      <c r="A99" s="162" t="s">
        <v>1278</v>
      </c>
      <c r="B99" s="155">
        <f>SUM(B100:B112)</f>
        <v>6615</v>
      </c>
      <c r="C99" s="161"/>
    </row>
    <row r="100" ht="30" customHeight="1" spans="1:3">
      <c r="A100" s="159" t="s">
        <v>1279</v>
      </c>
      <c r="B100" s="160">
        <v>8</v>
      </c>
      <c r="C100" s="161"/>
    </row>
    <row r="101" ht="30" customHeight="1" spans="1:3">
      <c r="A101" s="159" t="s">
        <v>1280</v>
      </c>
      <c r="B101" s="160">
        <v>58</v>
      </c>
      <c r="C101" s="161"/>
    </row>
    <row r="102" ht="30" customHeight="1" spans="1:3">
      <c r="A102" s="159" t="s">
        <v>1281</v>
      </c>
      <c r="B102" s="160">
        <v>117</v>
      </c>
      <c r="C102" s="161"/>
    </row>
    <row r="103" ht="30" customHeight="1" spans="1:3">
      <c r="A103" s="159" t="s">
        <v>1282</v>
      </c>
      <c r="B103" s="160">
        <v>905</v>
      </c>
      <c r="C103" s="161"/>
    </row>
    <row r="104" ht="30" customHeight="1" spans="1:3">
      <c r="A104" s="159" t="s">
        <v>1283</v>
      </c>
      <c r="B104" s="160">
        <v>240</v>
      </c>
      <c r="C104" s="161"/>
    </row>
    <row r="105" ht="30" customHeight="1" spans="1:3">
      <c r="A105" s="159" t="s">
        <v>1283</v>
      </c>
      <c r="B105" s="160">
        <v>2</v>
      </c>
      <c r="C105" s="161"/>
    </row>
    <row r="106" ht="30" customHeight="1" spans="1:3">
      <c r="A106" s="159" t="s">
        <v>1284</v>
      </c>
      <c r="B106" s="160">
        <v>43</v>
      </c>
      <c r="C106" s="161"/>
    </row>
    <row r="107" ht="30" customHeight="1" spans="1:3">
      <c r="A107" s="159" t="s">
        <v>1285</v>
      </c>
      <c r="B107" s="160">
        <v>24</v>
      </c>
      <c r="C107" s="161"/>
    </row>
    <row r="108" ht="30" customHeight="1" spans="1:3">
      <c r="A108" s="159" t="s">
        <v>1286</v>
      </c>
      <c r="B108" s="160">
        <v>39</v>
      </c>
      <c r="C108" s="161"/>
    </row>
    <row r="109" ht="30" customHeight="1" spans="1:3">
      <c r="A109" s="159" t="s">
        <v>1287</v>
      </c>
      <c r="B109" s="160">
        <v>137</v>
      </c>
      <c r="C109" s="161"/>
    </row>
    <row r="110" ht="30" customHeight="1" spans="1:3">
      <c r="A110" s="159" t="s">
        <v>1288</v>
      </c>
      <c r="B110" s="160">
        <v>1780</v>
      </c>
      <c r="C110" s="161"/>
    </row>
    <row r="111" ht="30" customHeight="1" spans="1:3">
      <c r="A111" s="159" t="s">
        <v>1289</v>
      </c>
      <c r="B111" s="160">
        <v>367</v>
      </c>
      <c r="C111" s="161"/>
    </row>
    <row r="112" ht="30" customHeight="1" spans="1:3">
      <c r="A112" s="159" t="s">
        <v>1290</v>
      </c>
      <c r="B112" s="160">
        <v>2895</v>
      </c>
      <c r="C112" s="161"/>
    </row>
    <row r="113" ht="30" customHeight="1" spans="1:3">
      <c r="A113" s="162" t="s">
        <v>1291</v>
      </c>
      <c r="B113" s="155">
        <f>SUM(B114)</f>
        <v>68</v>
      </c>
      <c r="C113" s="161"/>
    </row>
    <row r="114" ht="30" customHeight="1" spans="1:3">
      <c r="A114" s="159" t="s">
        <v>1292</v>
      </c>
      <c r="B114" s="155">
        <v>68</v>
      </c>
      <c r="C114" s="161"/>
    </row>
    <row r="115" ht="30" customHeight="1" spans="1:3">
      <c r="A115" s="162" t="s">
        <v>1293</v>
      </c>
      <c r="B115" s="155">
        <f>SUM(B116:B140)</f>
        <v>11218</v>
      </c>
      <c r="C115" s="161"/>
    </row>
    <row r="116" ht="30" customHeight="1" spans="1:3">
      <c r="A116" s="159" t="s">
        <v>1294</v>
      </c>
      <c r="B116" s="160">
        <v>2560</v>
      </c>
      <c r="C116" s="161"/>
    </row>
    <row r="117" ht="30" customHeight="1" spans="1:3">
      <c r="A117" s="159" t="s">
        <v>1295</v>
      </c>
      <c r="B117" s="160">
        <v>130</v>
      </c>
      <c r="C117" s="161"/>
    </row>
    <row r="118" ht="30" customHeight="1" spans="1:3">
      <c r="A118" s="159" t="s">
        <v>1295</v>
      </c>
      <c r="B118" s="160">
        <v>20</v>
      </c>
      <c r="C118" s="161"/>
    </row>
    <row r="119" ht="30" customHeight="1" spans="1:3">
      <c r="A119" s="159" t="s">
        <v>1295</v>
      </c>
      <c r="B119" s="160">
        <v>3</v>
      </c>
      <c r="C119" s="161"/>
    </row>
    <row r="120" ht="30" customHeight="1" spans="1:3">
      <c r="A120" s="159" t="s">
        <v>1258</v>
      </c>
      <c r="B120" s="160">
        <v>43</v>
      </c>
      <c r="C120" s="161"/>
    </row>
    <row r="121" ht="30" customHeight="1" spans="1:3">
      <c r="A121" s="159" t="s">
        <v>1296</v>
      </c>
      <c r="B121" s="160">
        <v>3534</v>
      </c>
      <c r="C121" s="161"/>
    </row>
    <row r="122" ht="30" customHeight="1" spans="1:3">
      <c r="A122" s="159" t="s">
        <v>1297</v>
      </c>
      <c r="B122" s="160">
        <v>128</v>
      </c>
      <c r="C122" s="161"/>
    </row>
    <row r="123" ht="30" customHeight="1" spans="1:3">
      <c r="A123" s="159" t="s">
        <v>1298</v>
      </c>
      <c r="B123" s="160">
        <v>746</v>
      </c>
      <c r="C123" s="161"/>
    </row>
    <row r="124" ht="30" customHeight="1" spans="1:3">
      <c r="A124" s="159" t="s">
        <v>1298</v>
      </c>
      <c r="B124" s="160">
        <v>16</v>
      </c>
      <c r="C124" s="161"/>
    </row>
    <row r="125" ht="30" customHeight="1" spans="1:3">
      <c r="A125" s="171" t="s">
        <v>1299</v>
      </c>
      <c r="B125" s="160">
        <v>19</v>
      </c>
      <c r="C125" s="161"/>
    </row>
    <row r="126" ht="30" customHeight="1" spans="1:3">
      <c r="A126" s="159" t="s">
        <v>1299</v>
      </c>
      <c r="B126" s="160">
        <v>157</v>
      </c>
      <c r="C126" s="161"/>
    </row>
    <row r="127" ht="30" customHeight="1" spans="1:3">
      <c r="A127" s="159" t="s">
        <v>1299</v>
      </c>
      <c r="B127" s="160">
        <v>6</v>
      </c>
      <c r="C127" s="161"/>
    </row>
    <row r="128" ht="30" customHeight="1" spans="1:3">
      <c r="A128" s="159" t="s">
        <v>1299</v>
      </c>
      <c r="B128" s="160">
        <v>367</v>
      </c>
      <c r="C128" s="161"/>
    </row>
    <row r="129" ht="30" customHeight="1" spans="1:3">
      <c r="A129" s="159" t="s">
        <v>1300</v>
      </c>
      <c r="B129" s="160">
        <v>628</v>
      </c>
      <c r="C129" s="161"/>
    </row>
    <row r="130" ht="30" customHeight="1" spans="1:3">
      <c r="A130" s="159" t="s">
        <v>1301</v>
      </c>
      <c r="B130" s="160">
        <v>458</v>
      </c>
      <c r="C130" s="161"/>
    </row>
    <row r="131" ht="30" customHeight="1" spans="1:3">
      <c r="A131" s="159" t="s">
        <v>1302</v>
      </c>
      <c r="B131" s="160">
        <v>170</v>
      </c>
      <c r="C131" s="161"/>
    </row>
    <row r="132" ht="30" customHeight="1" spans="1:3">
      <c r="A132" s="159" t="s">
        <v>1303</v>
      </c>
      <c r="B132" s="160">
        <v>1493</v>
      </c>
      <c r="C132" s="161"/>
    </row>
    <row r="133" ht="30" customHeight="1" spans="1:3">
      <c r="A133" s="159" t="s">
        <v>1304</v>
      </c>
      <c r="B133" s="160">
        <v>300</v>
      </c>
      <c r="C133" s="161"/>
    </row>
    <row r="134" ht="30" customHeight="1" spans="1:3">
      <c r="A134" s="159" t="s">
        <v>1305</v>
      </c>
      <c r="B134" s="160">
        <v>288</v>
      </c>
      <c r="C134" s="161"/>
    </row>
    <row r="135" ht="30" customHeight="1" spans="1:3">
      <c r="A135" s="159" t="s">
        <v>1305</v>
      </c>
      <c r="B135" s="160">
        <v>29</v>
      </c>
      <c r="C135" s="161"/>
    </row>
    <row r="136" ht="30" customHeight="1" spans="1:3">
      <c r="A136" s="159" t="s">
        <v>1305</v>
      </c>
      <c r="B136" s="160">
        <v>9</v>
      </c>
      <c r="C136" s="161"/>
    </row>
    <row r="137" ht="30" customHeight="1" spans="1:3">
      <c r="A137" s="159" t="s">
        <v>1229</v>
      </c>
      <c r="B137" s="160">
        <v>55</v>
      </c>
      <c r="C137" s="161"/>
    </row>
    <row r="138" ht="30" customHeight="1" spans="1:3">
      <c r="A138" s="159" t="s">
        <v>1229</v>
      </c>
      <c r="B138" s="160">
        <v>30</v>
      </c>
      <c r="C138" s="161"/>
    </row>
    <row r="139" ht="30" customHeight="1" spans="1:3">
      <c r="A139" s="159" t="s">
        <v>1229</v>
      </c>
      <c r="B139" s="160">
        <v>3</v>
      </c>
      <c r="C139" s="161"/>
    </row>
    <row r="140" ht="30" customHeight="1" spans="1:3">
      <c r="A140" s="159" t="s">
        <v>1229</v>
      </c>
      <c r="B140" s="160">
        <v>26</v>
      </c>
      <c r="C140" s="161"/>
    </row>
    <row r="141" ht="30" customHeight="1" spans="1:3">
      <c r="A141" s="162" t="s">
        <v>1306</v>
      </c>
      <c r="B141" s="169">
        <f>SUM(B142:B144)</f>
        <v>604</v>
      </c>
      <c r="C141" s="161"/>
    </row>
    <row r="142" ht="30" customHeight="1" spans="1:3">
      <c r="A142" s="159" t="s">
        <v>1307</v>
      </c>
      <c r="B142" s="160">
        <v>50</v>
      </c>
      <c r="C142" s="161"/>
    </row>
    <row r="143" ht="30" customHeight="1" spans="1:3">
      <c r="A143" s="159" t="s">
        <v>1308</v>
      </c>
      <c r="B143" s="160">
        <v>368</v>
      </c>
      <c r="C143" s="161"/>
    </row>
    <row r="144" ht="30" customHeight="1" spans="1:3">
      <c r="A144" s="159" t="s">
        <v>1308</v>
      </c>
      <c r="B144" s="160">
        <v>186</v>
      </c>
      <c r="C144" s="161"/>
    </row>
    <row r="145" ht="30" customHeight="1" spans="1:3">
      <c r="A145" s="162" t="s">
        <v>1309</v>
      </c>
      <c r="B145" s="169">
        <f>SUM(B146:B146)</f>
        <v>40</v>
      </c>
      <c r="C145" s="161"/>
    </row>
    <row r="146" ht="30" customHeight="1" spans="1:3">
      <c r="A146" s="159" t="s">
        <v>1310</v>
      </c>
      <c r="B146" s="160">
        <v>40</v>
      </c>
      <c r="C146" s="161"/>
    </row>
    <row r="147" ht="30" customHeight="1" spans="1:3">
      <c r="A147" s="162" t="s">
        <v>1311</v>
      </c>
      <c r="B147" s="169">
        <f>SUM(B148:B149)</f>
        <v>394</v>
      </c>
      <c r="C147" s="161"/>
    </row>
    <row r="148" ht="30" customHeight="1" spans="1:3">
      <c r="A148" s="159" t="s">
        <v>1312</v>
      </c>
      <c r="B148" s="167">
        <v>6</v>
      </c>
      <c r="C148" s="161"/>
    </row>
    <row r="149" ht="30" customHeight="1" spans="1:3">
      <c r="A149" s="159" t="s">
        <v>1313</v>
      </c>
      <c r="B149" s="167">
        <v>388</v>
      </c>
      <c r="C149" s="161"/>
    </row>
  </sheetData>
  <mergeCells count="2">
    <mergeCell ref="A1:C1"/>
    <mergeCell ref="B2:C2"/>
  </mergeCells>
  <printOptions horizontalCentered="1"/>
  <pageMargins left="0.75" right="0.75" top="1" bottom="1" header="0.51" footer="0.51"/>
  <pageSetup paperSize="9" orientation="portrait"/>
  <headerFooter/>
  <ignoredErrors>
    <ignoredError sqref="B4:B5"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C114"/>
  <sheetViews>
    <sheetView workbookViewId="0">
      <selection activeCell="E109" sqref="E109"/>
    </sheetView>
  </sheetViews>
  <sheetFormatPr defaultColWidth="9" defaultRowHeight="14.25" outlineLevelCol="2"/>
  <cols>
    <col min="1" max="1" width="11.625" style="114" customWidth="1"/>
    <col min="2" max="2" width="74.625" style="114" customWidth="1"/>
    <col min="3" max="3" width="13.625" style="114" customWidth="1"/>
    <col min="4" max="16384" width="9" style="114"/>
  </cols>
  <sheetData>
    <row r="1" spans="1:3">
      <c r="A1" s="96"/>
      <c r="B1" s="96"/>
      <c r="C1" s="96"/>
    </row>
    <row r="2" ht="30" customHeight="1" spans="1:3">
      <c r="A2" s="115" t="s">
        <v>1314</v>
      </c>
      <c r="B2" s="115"/>
      <c r="C2" s="115"/>
    </row>
    <row r="3" ht="30" customHeight="1" spans="1:3">
      <c r="A3" s="142"/>
      <c r="B3" s="142"/>
      <c r="C3" s="116" t="s">
        <v>1</v>
      </c>
    </row>
    <row r="4" ht="30" customHeight="1" spans="1:3">
      <c r="A4" s="117" t="s">
        <v>1315</v>
      </c>
      <c r="B4" s="117" t="s">
        <v>1316</v>
      </c>
      <c r="C4" s="117" t="s">
        <v>1189</v>
      </c>
    </row>
    <row r="5" ht="18" customHeight="1" spans="1:3">
      <c r="A5" s="118" t="s">
        <v>1317</v>
      </c>
      <c r="B5" s="118" t="s">
        <v>1318</v>
      </c>
      <c r="C5" s="119">
        <f>C6+C26+C30+C53+C60+C71+C88+C111+C46+C64+C82+C96+C103+C107</f>
        <v>8236</v>
      </c>
    </row>
    <row r="6" ht="18" customHeight="1" spans="1:3">
      <c r="A6" s="118" t="s">
        <v>1319</v>
      </c>
      <c r="B6" s="118" t="s">
        <v>1320</v>
      </c>
      <c r="C6" s="119">
        <f>C7+C16+C19+C23+C11</f>
        <v>344</v>
      </c>
    </row>
    <row r="7" ht="18" customHeight="1" spans="1:3">
      <c r="A7" s="118" t="s">
        <v>1321</v>
      </c>
      <c r="B7" s="118" t="s">
        <v>1322</v>
      </c>
      <c r="C7" s="119">
        <f>C8</f>
        <v>19</v>
      </c>
    </row>
    <row r="8" ht="18" customHeight="1" spans="1:3">
      <c r="A8" s="118" t="s">
        <v>1323</v>
      </c>
      <c r="B8" s="118" t="s">
        <v>44</v>
      </c>
      <c r="C8" s="119">
        <f>C9+C10</f>
        <v>19</v>
      </c>
    </row>
    <row r="9" ht="18" customHeight="1" spans="1:3">
      <c r="A9" s="118" t="s">
        <v>1323</v>
      </c>
      <c r="B9" s="118" t="s">
        <v>1324</v>
      </c>
      <c r="C9" s="119">
        <v>11</v>
      </c>
    </row>
    <row r="10" ht="18" customHeight="1" spans="1:3">
      <c r="A10" s="118" t="s">
        <v>1323</v>
      </c>
      <c r="B10" s="135" t="s">
        <v>1325</v>
      </c>
      <c r="C10" s="119">
        <v>8</v>
      </c>
    </row>
    <row r="11" ht="18" customHeight="1" spans="1:3">
      <c r="A11" s="118" t="s">
        <v>1326</v>
      </c>
      <c r="B11" s="118" t="s">
        <v>66</v>
      </c>
      <c r="C11" s="119">
        <f>C12+C14</f>
        <v>48</v>
      </c>
    </row>
    <row r="12" ht="18" customHeight="1" spans="1:3">
      <c r="A12" s="118" t="s">
        <v>1327</v>
      </c>
      <c r="B12" s="118" t="s">
        <v>70</v>
      </c>
      <c r="C12" s="119">
        <f t="shared" ref="C12:C17" si="0">C13</f>
        <v>47</v>
      </c>
    </row>
    <row r="13" ht="18" customHeight="1" spans="1:3">
      <c r="A13" s="118" t="s">
        <v>1327</v>
      </c>
      <c r="B13" s="118" t="s">
        <v>1328</v>
      </c>
      <c r="C13" s="119">
        <v>47</v>
      </c>
    </row>
    <row r="14" ht="18" customHeight="1" spans="1:3">
      <c r="A14" s="118" t="s">
        <v>1329</v>
      </c>
      <c r="B14" s="118" t="s">
        <v>71</v>
      </c>
      <c r="C14" s="119">
        <f t="shared" si="0"/>
        <v>1</v>
      </c>
    </row>
    <row r="15" ht="18" customHeight="1" spans="1:3">
      <c r="A15" s="118" t="s">
        <v>1329</v>
      </c>
      <c r="B15" s="118" t="s">
        <v>1330</v>
      </c>
      <c r="C15" s="119">
        <v>1</v>
      </c>
    </row>
    <row r="16" ht="18" customHeight="1" spans="1:3">
      <c r="A16" s="118" t="s">
        <v>1331</v>
      </c>
      <c r="B16" s="118" t="s">
        <v>127</v>
      </c>
      <c r="C16" s="119">
        <f t="shared" si="0"/>
        <v>6</v>
      </c>
    </row>
    <row r="17" ht="18" customHeight="1" spans="1:3">
      <c r="A17" s="118" t="s">
        <v>1332</v>
      </c>
      <c r="B17" s="118" t="s">
        <v>38</v>
      </c>
      <c r="C17" s="119">
        <f t="shared" si="0"/>
        <v>6</v>
      </c>
    </row>
    <row r="18" ht="18" customHeight="1" spans="1:3">
      <c r="A18" s="118" t="s">
        <v>1332</v>
      </c>
      <c r="B18" s="135" t="s">
        <v>1333</v>
      </c>
      <c r="C18" s="119">
        <v>6</v>
      </c>
    </row>
    <row r="19" ht="18" customHeight="1" spans="1:3">
      <c r="A19" s="118" t="s">
        <v>1334</v>
      </c>
      <c r="B19" s="118" t="s">
        <v>133</v>
      </c>
      <c r="C19" s="119">
        <f t="shared" ref="C19:C24" si="1">C20</f>
        <v>76</v>
      </c>
    </row>
    <row r="20" ht="18" customHeight="1" spans="1:3">
      <c r="A20" s="118" t="s">
        <v>1335</v>
      </c>
      <c r="B20" s="118" t="s">
        <v>135</v>
      </c>
      <c r="C20" s="119">
        <f>C21+C22</f>
        <v>76</v>
      </c>
    </row>
    <row r="21" ht="18" customHeight="1" spans="1:3">
      <c r="A21" s="118" t="s">
        <v>1335</v>
      </c>
      <c r="B21" s="135" t="s">
        <v>1336</v>
      </c>
      <c r="C21" s="119">
        <v>44</v>
      </c>
    </row>
    <row r="22" ht="18" customHeight="1" spans="1:3">
      <c r="A22" s="118" t="s">
        <v>1335</v>
      </c>
      <c r="B22" s="135" t="s">
        <v>1337</v>
      </c>
      <c r="C22" s="119">
        <v>32</v>
      </c>
    </row>
    <row r="23" ht="18" customHeight="1" spans="1:3">
      <c r="A23" s="118" t="s">
        <v>1338</v>
      </c>
      <c r="B23" s="118" t="s">
        <v>145</v>
      </c>
      <c r="C23" s="119">
        <f t="shared" si="1"/>
        <v>195</v>
      </c>
    </row>
    <row r="24" ht="18" customHeight="1" spans="1:3">
      <c r="A24" s="118" t="s">
        <v>1339</v>
      </c>
      <c r="B24" s="118" t="s">
        <v>38</v>
      </c>
      <c r="C24" s="119">
        <f t="shared" si="1"/>
        <v>195</v>
      </c>
    </row>
    <row r="25" ht="18" customHeight="1" spans="1:3">
      <c r="A25" s="118" t="s">
        <v>1339</v>
      </c>
      <c r="B25" s="135" t="s">
        <v>1340</v>
      </c>
      <c r="C25" s="119">
        <v>195</v>
      </c>
    </row>
    <row r="26" ht="18" customHeight="1" spans="1:3">
      <c r="A26" s="118" t="s">
        <v>1341</v>
      </c>
      <c r="B26" s="118" t="s">
        <v>1342</v>
      </c>
      <c r="C26" s="119">
        <f t="shared" ref="C26:C28" si="2">C27</f>
        <v>1000</v>
      </c>
    </row>
    <row r="27" ht="18" customHeight="1" spans="1:3">
      <c r="A27" s="118" t="s">
        <v>1343</v>
      </c>
      <c r="B27" s="118" t="s">
        <v>336</v>
      </c>
      <c r="C27" s="119">
        <f t="shared" si="2"/>
        <v>1000</v>
      </c>
    </row>
    <row r="28" ht="18" customHeight="1" spans="1:3">
      <c r="A28" s="118" t="s">
        <v>1344</v>
      </c>
      <c r="B28" s="133" t="s">
        <v>337</v>
      </c>
      <c r="C28" s="119">
        <f t="shared" si="2"/>
        <v>1000</v>
      </c>
    </row>
    <row r="29" ht="18" customHeight="1" spans="1:3">
      <c r="A29" s="118" t="s">
        <v>1344</v>
      </c>
      <c r="B29" s="135" t="s">
        <v>1345</v>
      </c>
      <c r="C29" s="119">
        <v>1000</v>
      </c>
    </row>
    <row r="30" ht="18" customHeight="1" spans="1:3">
      <c r="A30" s="118" t="s">
        <v>1346</v>
      </c>
      <c r="B30" s="118" t="s">
        <v>1347</v>
      </c>
      <c r="C30" s="119">
        <f>C31+C36+C40+C43</f>
        <v>153</v>
      </c>
    </row>
    <row r="31" ht="18" customHeight="1" spans="1:3">
      <c r="A31" s="118" t="s">
        <v>1348</v>
      </c>
      <c r="B31" s="118" t="s">
        <v>365</v>
      </c>
      <c r="C31" s="119">
        <f>C32+C34</f>
        <v>43</v>
      </c>
    </row>
    <row r="32" ht="18" customHeight="1" spans="1:3">
      <c r="A32" s="118" t="s">
        <v>1349</v>
      </c>
      <c r="B32" s="118" t="s">
        <v>373</v>
      </c>
      <c r="C32" s="119">
        <f t="shared" ref="C32:C36" si="3">C33</f>
        <v>12</v>
      </c>
    </row>
    <row r="33" ht="18" customHeight="1" spans="1:3">
      <c r="A33" s="118" t="s">
        <v>1349</v>
      </c>
      <c r="B33" s="118" t="s">
        <v>1350</v>
      </c>
      <c r="C33" s="119">
        <v>12</v>
      </c>
    </row>
    <row r="34" ht="18" customHeight="1" spans="1:3">
      <c r="A34" s="118" t="s">
        <v>1351</v>
      </c>
      <c r="B34" s="118" t="s">
        <v>377</v>
      </c>
      <c r="C34" s="119">
        <f t="shared" si="3"/>
        <v>31</v>
      </c>
    </row>
    <row r="35" ht="18" customHeight="1" spans="1:3">
      <c r="A35" s="118" t="s">
        <v>1351</v>
      </c>
      <c r="B35" s="118" t="s">
        <v>1352</v>
      </c>
      <c r="C35" s="119">
        <v>31</v>
      </c>
    </row>
    <row r="36" ht="18" customHeight="1" spans="1:3">
      <c r="A36" s="118" t="s">
        <v>1353</v>
      </c>
      <c r="B36" s="118" t="s">
        <v>378</v>
      </c>
      <c r="C36" s="119">
        <f t="shared" si="3"/>
        <v>79</v>
      </c>
    </row>
    <row r="37" ht="18" customHeight="1" spans="1:3">
      <c r="A37" s="118" t="s">
        <v>1354</v>
      </c>
      <c r="B37" s="118" t="s">
        <v>379</v>
      </c>
      <c r="C37" s="119">
        <f>C38+C39</f>
        <v>79</v>
      </c>
    </row>
    <row r="38" ht="18" customHeight="1" spans="1:3">
      <c r="A38" s="118" t="s">
        <v>1354</v>
      </c>
      <c r="B38" s="121" t="s">
        <v>1355</v>
      </c>
      <c r="C38" s="119">
        <v>33</v>
      </c>
    </row>
    <row r="39" ht="18" customHeight="1" spans="1:3">
      <c r="A39" s="118" t="s">
        <v>1354</v>
      </c>
      <c r="B39" s="121" t="s">
        <v>1356</v>
      </c>
      <c r="C39" s="119">
        <v>46</v>
      </c>
    </row>
    <row r="40" ht="18" customHeight="1" spans="1:3">
      <c r="A40" s="118" t="s">
        <v>1357</v>
      </c>
      <c r="B40" s="118" t="s">
        <v>391</v>
      </c>
      <c r="C40" s="119">
        <f t="shared" ref="C40:C44" si="4">C41</f>
        <v>6</v>
      </c>
    </row>
    <row r="41" ht="18" customHeight="1" spans="1:3">
      <c r="A41" s="118" t="s">
        <v>1358</v>
      </c>
      <c r="B41" s="118" t="s">
        <v>396</v>
      </c>
      <c r="C41" s="119">
        <f t="shared" si="4"/>
        <v>6</v>
      </c>
    </row>
    <row r="42" ht="18" customHeight="1" spans="1:3">
      <c r="A42" s="118" t="s">
        <v>1358</v>
      </c>
      <c r="B42" s="121" t="s">
        <v>1359</v>
      </c>
      <c r="C42" s="119">
        <v>6</v>
      </c>
    </row>
    <row r="43" ht="18" customHeight="1" spans="1:3">
      <c r="A43" s="118" t="s">
        <v>1360</v>
      </c>
      <c r="B43" s="118" t="s">
        <v>402</v>
      </c>
      <c r="C43" s="119">
        <f t="shared" si="4"/>
        <v>25</v>
      </c>
    </row>
    <row r="44" ht="18" customHeight="1" spans="1:3">
      <c r="A44" s="118" t="s">
        <v>1361</v>
      </c>
      <c r="B44" s="118" t="s">
        <v>403</v>
      </c>
      <c r="C44" s="119">
        <f t="shared" si="4"/>
        <v>25</v>
      </c>
    </row>
    <row r="45" ht="18" customHeight="1" spans="1:3">
      <c r="A45" s="118" t="s">
        <v>1361</v>
      </c>
      <c r="B45" s="121" t="s">
        <v>1359</v>
      </c>
      <c r="C45" s="119">
        <v>25</v>
      </c>
    </row>
    <row r="46" ht="18" customHeight="1" spans="1:3">
      <c r="A46" s="118" t="s">
        <v>1362</v>
      </c>
      <c r="B46" s="118" t="s">
        <v>1363</v>
      </c>
      <c r="C46" s="119">
        <f>C47+C50</f>
        <v>16</v>
      </c>
    </row>
    <row r="47" ht="18" customHeight="1" spans="1:3">
      <c r="A47" s="118" t="s">
        <v>1364</v>
      </c>
      <c r="B47" s="118" t="s">
        <v>467</v>
      </c>
      <c r="C47" s="119">
        <f t="shared" ref="C47:C51" si="5">C48</f>
        <v>6</v>
      </c>
    </row>
    <row r="48" ht="18" customHeight="1" spans="1:3">
      <c r="A48" s="118" t="s">
        <v>1365</v>
      </c>
      <c r="B48" s="118" t="s">
        <v>469</v>
      </c>
      <c r="C48" s="119">
        <f t="shared" si="5"/>
        <v>6</v>
      </c>
    </row>
    <row r="49" ht="18" customHeight="1" spans="1:3">
      <c r="A49" s="118" t="s">
        <v>1365</v>
      </c>
      <c r="B49" s="121" t="s">
        <v>1366</v>
      </c>
      <c r="C49" s="119">
        <v>6</v>
      </c>
    </row>
    <row r="50" ht="18" customHeight="1" spans="1:3">
      <c r="A50" s="118" t="s">
        <v>1367</v>
      </c>
      <c r="B50" s="118" t="s">
        <v>513</v>
      </c>
      <c r="C50" s="119">
        <f t="shared" si="5"/>
        <v>10</v>
      </c>
    </row>
    <row r="51" ht="18" customHeight="1" spans="1:3">
      <c r="A51" s="118" t="s">
        <v>1368</v>
      </c>
      <c r="B51" s="118" t="s">
        <v>514</v>
      </c>
      <c r="C51" s="119">
        <f t="shared" si="5"/>
        <v>10</v>
      </c>
    </row>
    <row r="52" ht="18" customHeight="1" spans="1:3">
      <c r="A52" s="118" t="s">
        <v>1368</v>
      </c>
      <c r="B52" s="121" t="s">
        <v>1369</v>
      </c>
      <c r="C52" s="119">
        <v>10</v>
      </c>
    </row>
    <row r="53" ht="18" customHeight="1" spans="1:3">
      <c r="A53" s="118" t="s">
        <v>1370</v>
      </c>
      <c r="B53" s="118" t="s">
        <v>1371</v>
      </c>
      <c r="C53" s="119">
        <f>C54+C57</f>
        <v>114</v>
      </c>
    </row>
    <row r="54" ht="18" customHeight="1" spans="1:3">
      <c r="A54" s="118" t="s">
        <v>1372</v>
      </c>
      <c r="B54" s="118" t="s">
        <v>537</v>
      </c>
      <c r="C54" s="119">
        <f t="shared" ref="C54:C58" si="6">C55</f>
        <v>102</v>
      </c>
    </row>
    <row r="55" ht="18" customHeight="1" spans="1:3">
      <c r="A55" s="118" t="s">
        <v>1373</v>
      </c>
      <c r="B55" s="118" t="s">
        <v>546</v>
      </c>
      <c r="C55" s="119">
        <f t="shared" si="6"/>
        <v>102</v>
      </c>
    </row>
    <row r="56" ht="18" customHeight="1" spans="1:3">
      <c r="A56" s="118" t="s">
        <v>1373</v>
      </c>
      <c r="B56" s="118" t="s">
        <v>1374</v>
      </c>
      <c r="C56" s="119">
        <v>102</v>
      </c>
    </row>
    <row r="57" ht="18" customHeight="1" spans="1:3">
      <c r="A57" s="118" t="s">
        <v>1375</v>
      </c>
      <c r="B57" s="118" t="s">
        <v>575</v>
      </c>
      <c r="C57" s="119">
        <f t="shared" si="6"/>
        <v>12</v>
      </c>
    </row>
    <row r="58" ht="18" customHeight="1" spans="1:3">
      <c r="A58" s="118" t="s">
        <v>1376</v>
      </c>
      <c r="B58" s="118" t="s">
        <v>576</v>
      </c>
      <c r="C58" s="119">
        <f t="shared" si="6"/>
        <v>12</v>
      </c>
    </row>
    <row r="59" ht="18" customHeight="1" spans="1:3">
      <c r="A59" s="118" t="s">
        <v>1376</v>
      </c>
      <c r="B59" s="118" t="s">
        <v>1377</v>
      </c>
      <c r="C59" s="119">
        <v>12</v>
      </c>
    </row>
    <row r="60" ht="18" customHeight="1" spans="1:3">
      <c r="A60" s="118" t="s">
        <v>1378</v>
      </c>
      <c r="B60" s="118" t="s">
        <v>1379</v>
      </c>
      <c r="C60" s="119">
        <f t="shared" ref="C60:C62" si="7">C61</f>
        <v>11</v>
      </c>
    </row>
    <row r="61" ht="18" customHeight="1" spans="1:3">
      <c r="A61" s="118" t="s">
        <v>1380</v>
      </c>
      <c r="B61" s="118" t="s">
        <v>623</v>
      </c>
      <c r="C61" s="119">
        <f t="shared" si="7"/>
        <v>11</v>
      </c>
    </row>
    <row r="62" ht="18" customHeight="1" spans="1:3">
      <c r="A62" s="118" t="s">
        <v>1381</v>
      </c>
      <c r="B62" s="118" t="s">
        <v>624</v>
      </c>
      <c r="C62" s="119">
        <f t="shared" si="7"/>
        <v>11</v>
      </c>
    </row>
    <row r="63" ht="18" customHeight="1" spans="1:3">
      <c r="A63" s="118" t="s">
        <v>1381</v>
      </c>
      <c r="B63" s="143" t="s">
        <v>1382</v>
      </c>
      <c r="C63" s="119">
        <v>11</v>
      </c>
    </row>
    <row r="64" ht="18" customHeight="1" spans="1:3">
      <c r="A64" s="118" t="s">
        <v>1383</v>
      </c>
      <c r="B64" s="118" t="s">
        <v>1384</v>
      </c>
      <c r="C64" s="119">
        <f>C65+C68</f>
        <v>1160</v>
      </c>
    </row>
    <row r="65" ht="18" customHeight="1" spans="1:3">
      <c r="A65" s="118" t="s">
        <v>1385</v>
      </c>
      <c r="B65" s="118" t="s">
        <v>652</v>
      </c>
      <c r="C65" s="119">
        <f t="shared" ref="C65:C69" si="8">C66</f>
        <v>1108</v>
      </c>
    </row>
    <row r="66" ht="18" customHeight="1" spans="1:3">
      <c r="A66" s="118" t="s">
        <v>1386</v>
      </c>
      <c r="B66" s="118" t="s">
        <v>653</v>
      </c>
      <c r="C66" s="119">
        <f t="shared" si="8"/>
        <v>1108</v>
      </c>
    </row>
    <row r="67" ht="18" customHeight="1" spans="1:3">
      <c r="A67" s="118" t="s">
        <v>1386</v>
      </c>
      <c r="B67" s="143" t="s">
        <v>1387</v>
      </c>
      <c r="C67" s="119">
        <v>1108</v>
      </c>
    </row>
    <row r="68" ht="18" customHeight="1" spans="1:3">
      <c r="A68" s="118" t="s">
        <v>1388</v>
      </c>
      <c r="B68" s="118" t="s">
        <v>661</v>
      </c>
      <c r="C68" s="119">
        <f t="shared" si="8"/>
        <v>52</v>
      </c>
    </row>
    <row r="69" ht="18" customHeight="1" spans="1:3">
      <c r="A69" s="118" t="s">
        <v>1389</v>
      </c>
      <c r="B69" s="118" t="s">
        <v>662</v>
      </c>
      <c r="C69" s="119">
        <f t="shared" si="8"/>
        <v>52</v>
      </c>
    </row>
    <row r="70" ht="18" customHeight="1" spans="1:3">
      <c r="A70" s="118" t="s">
        <v>1389</v>
      </c>
      <c r="B70" s="143" t="s">
        <v>1390</v>
      </c>
      <c r="C70" s="119">
        <v>52</v>
      </c>
    </row>
    <row r="71" ht="18" customHeight="1" spans="1:3">
      <c r="A71" s="118" t="s">
        <v>1391</v>
      </c>
      <c r="B71" s="118" t="s">
        <v>1392</v>
      </c>
      <c r="C71" s="119">
        <f>C72+C78</f>
        <v>2499</v>
      </c>
    </row>
    <row r="72" ht="18" customHeight="1" spans="1:3">
      <c r="A72" s="118" t="s">
        <v>1393</v>
      </c>
      <c r="B72" s="118" t="s">
        <v>735</v>
      </c>
      <c r="C72" s="119">
        <f>C73+C76</f>
        <v>2269</v>
      </c>
    </row>
    <row r="73" ht="18" customHeight="1" spans="1:3">
      <c r="A73" s="118" t="s">
        <v>1394</v>
      </c>
      <c r="B73" s="118" t="s">
        <v>736</v>
      </c>
      <c r="C73" s="119">
        <f>C74+C75</f>
        <v>2169</v>
      </c>
    </row>
    <row r="74" ht="18" customHeight="1" spans="1:3">
      <c r="A74" s="118" t="s">
        <v>1395</v>
      </c>
      <c r="B74" s="118" t="s">
        <v>1396</v>
      </c>
      <c r="C74" s="119">
        <v>565</v>
      </c>
    </row>
    <row r="75" ht="18" customHeight="1" spans="1:3">
      <c r="A75" s="118" t="s">
        <v>1395</v>
      </c>
      <c r="B75" s="118" t="s">
        <v>1397</v>
      </c>
      <c r="C75" s="119">
        <v>1604</v>
      </c>
    </row>
    <row r="76" ht="18" customHeight="1" spans="1:3">
      <c r="A76" s="118" t="s">
        <v>1398</v>
      </c>
      <c r="B76" s="118" t="s">
        <v>740</v>
      </c>
      <c r="C76" s="119">
        <f>C77</f>
        <v>100</v>
      </c>
    </row>
    <row r="77" ht="18" customHeight="1" spans="1:3">
      <c r="A77" s="118" t="s">
        <v>1398</v>
      </c>
      <c r="B77" s="118" t="s">
        <v>1396</v>
      </c>
      <c r="C77" s="119">
        <v>100</v>
      </c>
    </row>
    <row r="78" ht="18" customHeight="1" spans="1:3">
      <c r="A78" s="118" t="s">
        <v>1399</v>
      </c>
      <c r="B78" s="118" t="s">
        <v>742</v>
      </c>
      <c r="C78" s="119">
        <f>C79</f>
        <v>230</v>
      </c>
    </row>
    <row r="79" ht="18" customHeight="1" spans="1:3">
      <c r="A79" s="118" t="s">
        <v>1400</v>
      </c>
      <c r="B79" s="118" t="s">
        <v>745</v>
      </c>
      <c r="C79" s="119">
        <f>C80+C81</f>
        <v>230</v>
      </c>
    </row>
    <row r="80" ht="18" customHeight="1" spans="1:3">
      <c r="A80" s="118" t="s">
        <v>1400</v>
      </c>
      <c r="B80" s="118" t="s">
        <v>1401</v>
      </c>
      <c r="C80" s="119">
        <v>50</v>
      </c>
    </row>
    <row r="81" ht="18" customHeight="1" spans="1:3">
      <c r="A81" s="118" t="s">
        <v>1400</v>
      </c>
      <c r="B81" s="118" t="s">
        <v>1402</v>
      </c>
      <c r="C81" s="119">
        <v>180</v>
      </c>
    </row>
    <row r="82" ht="18" customHeight="1" spans="1:3">
      <c r="A82" s="118" t="s">
        <v>1403</v>
      </c>
      <c r="B82" s="118" t="s">
        <v>1404</v>
      </c>
      <c r="C82" s="119">
        <f t="shared" ref="C82:C86" si="9">C83</f>
        <v>374</v>
      </c>
    </row>
    <row r="83" ht="18" customHeight="1" spans="1:3">
      <c r="A83" s="118" t="s">
        <v>1405</v>
      </c>
      <c r="B83" s="118" t="s">
        <v>755</v>
      </c>
      <c r="C83" s="119">
        <f>C84+C86</f>
        <v>374</v>
      </c>
    </row>
    <row r="84" ht="18" customHeight="1" spans="1:3">
      <c r="A84" s="118" t="s">
        <v>1406</v>
      </c>
      <c r="B84" s="118" t="s">
        <v>756</v>
      </c>
      <c r="C84" s="119">
        <f t="shared" si="9"/>
        <v>237</v>
      </c>
    </row>
    <row r="85" ht="18" customHeight="1" spans="1:3">
      <c r="A85" s="118" t="s">
        <v>1406</v>
      </c>
      <c r="B85" s="118" t="s">
        <v>1407</v>
      </c>
      <c r="C85" s="119">
        <v>237</v>
      </c>
    </row>
    <row r="86" ht="18" customHeight="1" spans="1:3">
      <c r="A86" s="118" t="s">
        <v>1408</v>
      </c>
      <c r="B86" s="118" t="s">
        <v>757</v>
      </c>
      <c r="C86" s="119">
        <f t="shared" si="9"/>
        <v>137</v>
      </c>
    </row>
    <row r="87" ht="18" customHeight="1" spans="1:3">
      <c r="A87" s="118" t="s">
        <v>1408</v>
      </c>
      <c r="B87" s="118" t="s">
        <v>1407</v>
      </c>
      <c r="C87" s="119">
        <v>137</v>
      </c>
    </row>
    <row r="88" ht="18" customHeight="1" spans="1:3">
      <c r="A88" s="118" t="s">
        <v>1409</v>
      </c>
      <c r="B88" s="118" t="s">
        <v>1410</v>
      </c>
      <c r="C88" s="119">
        <f>C89+C92</f>
        <v>1900</v>
      </c>
    </row>
    <row r="89" ht="18" customHeight="1" spans="1:3">
      <c r="A89" s="118" t="s">
        <v>1411</v>
      </c>
      <c r="B89" s="118" t="s">
        <v>807</v>
      </c>
      <c r="C89" s="119">
        <f t="shared" ref="C89:C92" si="10">C90</f>
        <v>40</v>
      </c>
    </row>
    <row r="90" ht="18" customHeight="1" spans="1:3">
      <c r="A90" s="118" t="s">
        <v>1412</v>
      </c>
      <c r="B90" s="118" t="s">
        <v>814</v>
      </c>
      <c r="C90" s="119">
        <f t="shared" si="10"/>
        <v>40</v>
      </c>
    </row>
    <row r="91" ht="18" customHeight="1" spans="1:3">
      <c r="A91" s="118" t="s">
        <v>1412</v>
      </c>
      <c r="B91" s="118" t="s">
        <v>1413</v>
      </c>
      <c r="C91" s="119">
        <v>40</v>
      </c>
    </row>
    <row r="92" ht="18" customHeight="1" spans="1:3">
      <c r="A92" s="118" t="s">
        <v>1414</v>
      </c>
      <c r="B92" s="118" t="s">
        <v>833</v>
      </c>
      <c r="C92" s="119">
        <f t="shared" si="10"/>
        <v>1860</v>
      </c>
    </row>
    <row r="93" ht="18" customHeight="1" spans="1:3">
      <c r="A93" s="118" t="s">
        <v>1415</v>
      </c>
      <c r="B93" s="118" t="s">
        <v>835</v>
      </c>
      <c r="C93" s="119">
        <f>C94+C95</f>
        <v>1860</v>
      </c>
    </row>
    <row r="94" ht="18" customHeight="1" spans="1:3">
      <c r="A94" s="118" t="s">
        <v>1415</v>
      </c>
      <c r="B94" s="118" t="s">
        <v>1416</v>
      </c>
      <c r="C94" s="119">
        <v>1350</v>
      </c>
    </row>
    <row r="95" ht="18" customHeight="1" spans="1:3">
      <c r="A95" s="118" t="s">
        <v>1415</v>
      </c>
      <c r="B95" s="118" t="s">
        <v>1417</v>
      </c>
      <c r="C95" s="119">
        <v>510</v>
      </c>
    </row>
    <row r="96" ht="18" customHeight="1" spans="1:3">
      <c r="A96" s="118" t="s">
        <v>1418</v>
      </c>
      <c r="B96" s="118" t="s">
        <v>1419</v>
      </c>
      <c r="C96" s="119">
        <f>C97+C100</f>
        <v>630</v>
      </c>
    </row>
    <row r="97" ht="18" customHeight="1" spans="1:3">
      <c r="A97" s="118" t="s">
        <v>1420</v>
      </c>
      <c r="B97" s="118" t="s">
        <v>845</v>
      </c>
      <c r="C97" s="119">
        <f t="shared" ref="C97:C101" si="11">C98</f>
        <v>500</v>
      </c>
    </row>
    <row r="98" ht="18" customHeight="1" spans="1:3">
      <c r="A98" s="118" t="s">
        <v>1421</v>
      </c>
      <c r="B98" s="118" t="s">
        <v>853</v>
      </c>
      <c r="C98" s="119">
        <f t="shared" si="11"/>
        <v>500</v>
      </c>
    </row>
    <row r="99" ht="18" customHeight="1" spans="1:3">
      <c r="A99" s="118" t="s">
        <v>1421</v>
      </c>
      <c r="B99" s="118" t="s">
        <v>1422</v>
      </c>
      <c r="C99" s="119">
        <v>500</v>
      </c>
    </row>
    <row r="100" ht="18" customHeight="1" spans="1:3">
      <c r="A100" s="118" t="s">
        <v>1423</v>
      </c>
      <c r="B100" s="118" t="s">
        <v>854</v>
      </c>
      <c r="C100" s="119">
        <f t="shared" si="11"/>
        <v>130</v>
      </c>
    </row>
    <row r="101" ht="18" customHeight="1" spans="1:3">
      <c r="A101" s="118" t="s">
        <v>1424</v>
      </c>
      <c r="B101" s="118" t="s">
        <v>856</v>
      </c>
      <c r="C101" s="119">
        <f t="shared" si="11"/>
        <v>130</v>
      </c>
    </row>
    <row r="102" ht="18" customHeight="1" spans="1:3">
      <c r="A102" s="118" t="s">
        <v>1424</v>
      </c>
      <c r="B102" s="118" t="s">
        <v>1425</v>
      </c>
      <c r="C102" s="119">
        <v>130</v>
      </c>
    </row>
    <row r="103" ht="18" customHeight="1" spans="1:3">
      <c r="A103" s="118" t="s">
        <v>1426</v>
      </c>
      <c r="B103" s="118" t="s">
        <v>1427</v>
      </c>
      <c r="C103" s="119">
        <f t="shared" ref="C103:C105" si="12">C104</f>
        <v>2</v>
      </c>
    </row>
    <row r="104" ht="18" customHeight="1" spans="1:3">
      <c r="A104" s="118" t="s">
        <v>1428</v>
      </c>
      <c r="B104" s="118" t="s">
        <v>931</v>
      </c>
      <c r="C104" s="119">
        <f t="shared" si="12"/>
        <v>2</v>
      </c>
    </row>
    <row r="105" ht="18" customHeight="1" spans="1:3">
      <c r="A105" s="118" t="s">
        <v>1429</v>
      </c>
      <c r="B105" s="118" t="s">
        <v>936</v>
      </c>
      <c r="C105" s="119">
        <f t="shared" si="12"/>
        <v>2</v>
      </c>
    </row>
    <row r="106" ht="18" customHeight="1" spans="1:3">
      <c r="A106" s="118" t="s">
        <v>1429</v>
      </c>
      <c r="B106" s="118" t="s">
        <v>1430</v>
      </c>
      <c r="C106" s="119">
        <v>2</v>
      </c>
    </row>
    <row r="107" ht="18" customHeight="1" spans="1:3">
      <c r="A107" s="118" t="s">
        <v>1431</v>
      </c>
      <c r="B107" s="118" t="s">
        <v>1432</v>
      </c>
      <c r="C107" s="119">
        <f t="shared" ref="C107:C109" si="13">C108</f>
        <v>23</v>
      </c>
    </row>
    <row r="108" ht="18" customHeight="1" spans="1:3">
      <c r="A108" s="118" t="s">
        <v>1433</v>
      </c>
      <c r="B108" s="118" t="s">
        <v>978</v>
      </c>
      <c r="C108" s="119">
        <f t="shared" si="13"/>
        <v>23</v>
      </c>
    </row>
    <row r="109" ht="18" customHeight="1" spans="1:3">
      <c r="A109" s="118" t="s">
        <v>1434</v>
      </c>
      <c r="B109" s="118" t="s">
        <v>981</v>
      </c>
      <c r="C109" s="119">
        <f t="shared" si="13"/>
        <v>23</v>
      </c>
    </row>
    <row r="110" ht="18" customHeight="1" spans="1:3">
      <c r="A110" s="118" t="s">
        <v>1434</v>
      </c>
      <c r="B110" s="118" t="s">
        <v>1435</v>
      </c>
      <c r="C110" s="119">
        <v>23</v>
      </c>
    </row>
    <row r="111" ht="18" customHeight="1" spans="1:3">
      <c r="A111" s="118" t="s">
        <v>1436</v>
      </c>
      <c r="B111" s="118" t="s">
        <v>1437</v>
      </c>
      <c r="C111" s="119">
        <f t="shared" ref="C111:C113" si="14">C112</f>
        <v>10</v>
      </c>
    </row>
    <row r="112" ht="18" customHeight="1" spans="1:3">
      <c r="A112" s="118" t="s">
        <v>1438</v>
      </c>
      <c r="B112" s="118" t="s">
        <v>1020</v>
      </c>
      <c r="C112" s="119">
        <f t="shared" si="14"/>
        <v>10</v>
      </c>
    </row>
    <row r="113" ht="18" customHeight="1" spans="1:3">
      <c r="A113" s="118" t="s">
        <v>1439</v>
      </c>
      <c r="B113" s="118" t="s">
        <v>1021</v>
      </c>
      <c r="C113" s="119">
        <f t="shared" si="14"/>
        <v>10</v>
      </c>
    </row>
    <row r="114" ht="18" customHeight="1" spans="1:3">
      <c r="A114" s="118" t="s">
        <v>1439</v>
      </c>
      <c r="B114" s="118" t="s">
        <v>1440</v>
      </c>
      <c r="C114" s="119">
        <v>10</v>
      </c>
    </row>
  </sheetData>
  <mergeCells count="1">
    <mergeCell ref="A2:C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304"/>
  <sheetViews>
    <sheetView showGridLines="0" showZeros="0" workbookViewId="0">
      <pane xSplit="1" ySplit="5" topLeftCell="B6" activePane="bottomRight" state="frozen"/>
      <selection/>
      <selection pane="topRight"/>
      <selection pane="bottomLeft"/>
      <selection pane="bottomRight" activeCell="C8" sqref="C8"/>
    </sheetView>
  </sheetViews>
  <sheetFormatPr defaultColWidth="8" defaultRowHeight="12.75" outlineLevelCol="3"/>
  <cols>
    <col min="1" max="1" width="57.75" style="124" customWidth="1"/>
    <col min="2" max="2" width="14" style="125" customWidth="1"/>
    <col min="3" max="3" width="64.25" style="124" customWidth="1"/>
    <col min="4" max="4" width="14" style="126" customWidth="1"/>
    <col min="5" max="16384" width="8" style="124"/>
  </cols>
  <sheetData>
    <row r="1" s="123" customFormat="1" ht="51" customHeight="1" spans="1:4">
      <c r="A1" s="127" t="s">
        <v>1441</v>
      </c>
      <c r="B1" s="127"/>
      <c r="C1" s="127"/>
      <c r="D1" s="127"/>
    </row>
    <row r="2" s="123" customFormat="1" ht="18.75" customHeight="1" spans="1:4">
      <c r="A2" s="128"/>
      <c r="B2" s="128"/>
      <c r="C2" s="129" t="s">
        <v>1</v>
      </c>
      <c r="D2" s="129"/>
    </row>
    <row r="3" s="123" customFormat="1" ht="32.25" customHeight="1" spans="1:4">
      <c r="A3" s="130" t="s">
        <v>1442</v>
      </c>
      <c r="B3" s="131"/>
      <c r="C3" s="130" t="s">
        <v>1443</v>
      </c>
      <c r="D3" s="131"/>
    </row>
    <row r="4" s="123" customFormat="1" ht="18.75" customHeight="1" spans="1:4">
      <c r="A4" s="132" t="s">
        <v>33</v>
      </c>
      <c r="B4" s="132" t="s">
        <v>3</v>
      </c>
      <c r="C4" s="132" t="s">
        <v>33</v>
      </c>
      <c r="D4" s="132" t="s">
        <v>3</v>
      </c>
    </row>
    <row r="5" s="123" customFormat="1" ht="18.75" customHeight="1" spans="1:4">
      <c r="A5" s="133" t="s">
        <v>1444</v>
      </c>
      <c r="B5" s="134"/>
      <c r="C5" s="133" t="s">
        <v>1445</v>
      </c>
      <c r="D5" s="134"/>
    </row>
    <row r="6" s="123" customFormat="1" ht="18.75" customHeight="1" spans="1:4">
      <c r="A6" s="135" t="s">
        <v>1446</v>
      </c>
      <c r="B6" s="136"/>
      <c r="C6" s="135" t="s">
        <v>1447</v>
      </c>
      <c r="D6" s="136"/>
    </row>
    <row r="7" s="123" customFormat="1" ht="18.75" customHeight="1" spans="1:4">
      <c r="A7" s="118" t="s">
        <v>1448</v>
      </c>
      <c r="B7" s="137"/>
      <c r="C7" s="118" t="s">
        <v>1449</v>
      </c>
      <c r="D7" s="137"/>
    </row>
    <row r="8" s="123" customFormat="1" ht="18.75" customHeight="1" spans="1:4">
      <c r="A8" s="118" t="s">
        <v>1450</v>
      </c>
      <c r="B8" s="137"/>
      <c r="C8" s="118" t="s">
        <v>1451</v>
      </c>
      <c r="D8" s="137"/>
    </row>
    <row r="9" s="123" customFormat="1" ht="18.75" customHeight="1" spans="1:4">
      <c r="A9" s="118" t="s">
        <v>1452</v>
      </c>
      <c r="B9" s="137"/>
      <c r="C9" s="118" t="s">
        <v>1453</v>
      </c>
      <c r="D9" s="137"/>
    </row>
    <row r="10" s="123" customFormat="1" ht="18.75" customHeight="1" spans="1:4">
      <c r="A10" s="118" t="s">
        <v>1454</v>
      </c>
      <c r="B10" s="138">
        <v>50000</v>
      </c>
      <c r="C10" s="118" t="s">
        <v>1455</v>
      </c>
      <c r="D10" s="137"/>
    </row>
    <row r="11" s="123" customFormat="1" ht="18.75" customHeight="1" spans="1:4">
      <c r="A11" s="118" t="s">
        <v>1456</v>
      </c>
      <c r="B11" s="137">
        <v>45000</v>
      </c>
      <c r="C11" s="118" t="s">
        <v>1457</v>
      </c>
      <c r="D11" s="137"/>
    </row>
    <row r="12" s="123" customFormat="1" ht="18.75" customHeight="1" spans="1:4">
      <c r="A12" s="118" t="s">
        <v>1458</v>
      </c>
      <c r="B12" s="137"/>
      <c r="C12" s="118" t="s">
        <v>1459</v>
      </c>
      <c r="D12" s="137"/>
    </row>
    <row r="13" s="123" customFormat="1" ht="18.75" customHeight="1" spans="1:4">
      <c r="A13" s="121" t="s">
        <v>1460</v>
      </c>
      <c r="B13" s="139">
        <v>5000</v>
      </c>
      <c r="C13" s="121" t="s">
        <v>1461</v>
      </c>
      <c r="D13" s="139"/>
    </row>
    <row r="14" s="123" customFormat="1" ht="18.75" customHeight="1" spans="1:4">
      <c r="A14" s="121" t="s">
        <v>1462</v>
      </c>
      <c r="B14" s="139"/>
      <c r="C14" s="121" t="s">
        <v>1463</v>
      </c>
      <c r="D14" s="139"/>
    </row>
    <row r="15" s="123" customFormat="1" ht="18.75" customHeight="1" spans="1:4">
      <c r="A15" s="118" t="s">
        <v>1464</v>
      </c>
      <c r="B15" s="137"/>
      <c r="C15" s="118" t="s">
        <v>1465</v>
      </c>
      <c r="D15" s="137"/>
    </row>
    <row r="16" s="123" customFormat="1" ht="18.75" customHeight="1" spans="1:4">
      <c r="A16" s="118" t="s">
        <v>1466</v>
      </c>
      <c r="B16" s="137"/>
      <c r="C16" s="118" t="s">
        <v>1467</v>
      </c>
      <c r="D16" s="137"/>
    </row>
    <row r="17" s="123" customFormat="1" ht="18.75" customHeight="1" spans="1:4">
      <c r="A17" s="135" t="s">
        <v>1468</v>
      </c>
      <c r="B17" s="136"/>
      <c r="C17" s="135" t="s">
        <v>1469</v>
      </c>
      <c r="D17" s="136"/>
    </row>
    <row r="18" s="123" customFormat="1" ht="18.75" customHeight="1" spans="1:4">
      <c r="A18" s="118" t="s">
        <v>1470</v>
      </c>
      <c r="B18" s="137"/>
      <c r="C18" s="118" t="s">
        <v>1471</v>
      </c>
      <c r="D18" s="137"/>
    </row>
    <row r="19" s="123" customFormat="1" ht="18.75" customHeight="1" spans="1:4">
      <c r="A19" s="118" t="s">
        <v>1472</v>
      </c>
      <c r="B19" s="137"/>
      <c r="C19" s="118" t="s">
        <v>1473</v>
      </c>
      <c r="D19" s="137"/>
    </row>
    <row r="20" s="123" customFormat="1" ht="18.75" customHeight="1" spans="1:4">
      <c r="A20" s="133" t="s">
        <v>1474</v>
      </c>
      <c r="B20" s="140">
        <v>1500</v>
      </c>
      <c r="C20" s="133" t="s">
        <v>1475</v>
      </c>
      <c r="D20" s="134"/>
    </row>
    <row r="21" s="123" customFormat="1" ht="18.75" customHeight="1" spans="1:4">
      <c r="A21" s="135" t="s">
        <v>1476</v>
      </c>
      <c r="B21" s="136"/>
      <c r="C21" s="118" t="s">
        <v>1477</v>
      </c>
      <c r="D21" s="137"/>
    </row>
    <row r="22" s="123" customFormat="1" ht="18.75" customHeight="1" spans="1:4">
      <c r="A22" s="118" t="s">
        <v>1478</v>
      </c>
      <c r="B22" s="137"/>
      <c r="C22" s="118" t="s">
        <v>1479</v>
      </c>
      <c r="D22" s="137"/>
    </row>
    <row r="23" s="123" customFormat="1" ht="18.75" customHeight="1" spans="1:4">
      <c r="A23" s="118" t="s">
        <v>1480</v>
      </c>
      <c r="B23" s="137"/>
      <c r="C23" s="133" t="s">
        <v>1481</v>
      </c>
      <c r="D23" s="134"/>
    </row>
    <row r="24" s="123" customFormat="1" ht="18.75" customHeight="1" spans="1:4">
      <c r="A24" s="118" t="s">
        <v>1482</v>
      </c>
      <c r="B24" s="138">
        <v>650</v>
      </c>
      <c r="C24" s="135" t="s">
        <v>1483</v>
      </c>
      <c r="D24" s="136"/>
    </row>
    <row r="25" s="123" customFormat="1" ht="18.75" customHeight="1" spans="1:4">
      <c r="A25" s="118" t="s">
        <v>1484</v>
      </c>
      <c r="B25" s="137"/>
      <c r="C25" s="118" t="s">
        <v>1485</v>
      </c>
      <c r="D25" s="137"/>
    </row>
    <row r="26" s="123" customFormat="1" ht="18.75" customHeight="1" spans="1:4">
      <c r="A26" s="118" t="s">
        <v>1486</v>
      </c>
      <c r="B26" s="137"/>
      <c r="C26" s="118" t="s">
        <v>1487</v>
      </c>
      <c r="D26" s="137"/>
    </row>
    <row r="27" s="123" customFormat="1" ht="18.75" customHeight="1" spans="1:4">
      <c r="A27" s="118" t="s">
        <v>1488</v>
      </c>
      <c r="B27" s="137"/>
      <c r="C27" s="118" t="s">
        <v>1489</v>
      </c>
      <c r="D27" s="137"/>
    </row>
    <row r="28" s="123" customFormat="1" ht="18.75" customHeight="1" spans="1:4">
      <c r="A28" s="121" t="s">
        <v>1490</v>
      </c>
      <c r="B28" s="139"/>
      <c r="C28" s="118" t="s">
        <v>1491</v>
      </c>
      <c r="D28" s="137"/>
    </row>
    <row r="29" s="123" customFormat="1" ht="18.75" customHeight="1" spans="1:4">
      <c r="A29" s="121" t="s">
        <v>1492</v>
      </c>
      <c r="B29" s="139"/>
      <c r="C29" s="118" t="s">
        <v>1493</v>
      </c>
      <c r="D29" s="137"/>
    </row>
    <row r="30" s="123" customFormat="1" ht="18.75" customHeight="1" spans="1:4">
      <c r="A30" s="118" t="s">
        <v>1494</v>
      </c>
      <c r="B30" s="137"/>
      <c r="C30" s="118" t="s">
        <v>1495</v>
      </c>
      <c r="D30" s="137"/>
    </row>
    <row r="31" s="123" customFormat="1" ht="18.75" customHeight="1" spans="1:4">
      <c r="A31" s="118" t="s">
        <v>1496</v>
      </c>
      <c r="B31" s="137"/>
      <c r="C31" s="121" t="s">
        <v>1497</v>
      </c>
      <c r="D31" s="139"/>
    </row>
    <row r="32" s="123" customFormat="1" ht="18.75" customHeight="1" spans="1:4">
      <c r="A32" s="135" t="s">
        <v>1498</v>
      </c>
      <c r="B32" s="136"/>
      <c r="C32" s="121" t="s">
        <v>1499</v>
      </c>
      <c r="D32" s="139">
        <v>23907</v>
      </c>
    </row>
    <row r="33" s="123" customFormat="1" ht="18.75" customHeight="1" spans="1:4">
      <c r="A33" s="118"/>
      <c r="B33" s="137"/>
      <c r="C33" s="118" t="s">
        <v>1500</v>
      </c>
      <c r="D33" s="138">
        <f>SUM(D34:D48)</f>
        <v>21757</v>
      </c>
    </row>
    <row r="34" s="123" customFormat="1" ht="18.75" customHeight="1" spans="1:4">
      <c r="A34" s="118"/>
      <c r="B34" s="137"/>
      <c r="C34" s="118" t="s">
        <v>1501</v>
      </c>
      <c r="D34" s="138">
        <v>14118</v>
      </c>
    </row>
    <row r="35" s="123" customFormat="1" ht="18.75" customHeight="1" spans="1:4">
      <c r="A35" s="133"/>
      <c r="B35" s="134"/>
      <c r="C35" s="135" t="s">
        <v>1502</v>
      </c>
      <c r="D35" s="136"/>
    </row>
    <row r="36" s="123" customFormat="1" ht="18.75" customHeight="1" spans="1:4">
      <c r="A36" s="135"/>
      <c r="B36" s="136"/>
      <c r="C36" s="118" t="s">
        <v>1503</v>
      </c>
      <c r="D36" s="137"/>
    </row>
    <row r="37" s="123" customFormat="1" ht="18.75" customHeight="1" spans="1:4">
      <c r="A37" s="118"/>
      <c r="B37" s="137"/>
      <c r="C37" s="118" t="s">
        <v>1504</v>
      </c>
      <c r="D37" s="138">
        <v>103</v>
      </c>
    </row>
    <row r="38" s="123" customFormat="1" ht="18.75" customHeight="1" spans="1:4">
      <c r="A38" s="118"/>
      <c r="B38" s="137"/>
      <c r="C38" s="133" t="s">
        <v>1505</v>
      </c>
      <c r="D38" s="140">
        <v>5000</v>
      </c>
    </row>
    <row r="39" s="123" customFormat="1" ht="18.75" customHeight="1" spans="1:4">
      <c r="A39" s="118"/>
      <c r="B39" s="137"/>
      <c r="C39" s="135" t="s">
        <v>1506</v>
      </c>
      <c r="D39" s="136">
        <v>100</v>
      </c>
    </row>
    <row r="40" s="123" customFormat="1" ht="18.75" customHeight="1" spans="1:4">
      <c r="A40" s="118"/>
      <c r="B40" s="137"/>
      <c r="C40" s="118" t="s">
        <v>1507</v>
      </c>
      <c r="D40" s="137"/>
    </row>
    <row r="41" s="123" customFormat="1" ht="18.75" customHeight="1" spans="1:4">
      <c r="A41" s="118"/>
      <c r="B41" s="137"/>
      <c r="C41" s="118" t="s">
        <v>1508</v>
      </c>
      <c r="D41" s="137"/>
    </row>
    <row r="42" s="123" customFormat="1" ht="18.75" customHeight="1" spans="1:4">
      <c r="A42" s="118"/>
      <c r="B42" s="137"/>
      <c r="C42" s="118" t="s">
        <v>1509</v>
      </c>
      <c r="D42" s="137"/>
    </row>
    <row r="43" s="123" customFormat="1" ht="18.75" customHeight="1" spans="1:4">
      <c r="A43" s="121"/>
      <c r="B43" s="139"/>
      <c r="C43" s="118" t="s">
        <v>1510</v>
      </c>
      <c r="D43" s="137"/>
    </row>
    <row r="44" s="123" customFormat="1" ht="18.75" customHeight="1" spans="1:4">
      <c r="A44" s="121"/>
      <c r="B44" s="139"/>
      <c r="C44" s="118" t="s">
        <v>938</v>
      </c>
      <c r="D44" s="137"/>
    </row>
    <row r="45" s="123" customFormat="1" ht="18.75" customHeight="1" spans="1:4">
      <c r="A45" s="118"/>
      <c r="B45" s="137"/>
      <c r="C45" s="118" t="s">
        <v>1511</v>
      </c>
      <c r="D45" s="137"/>
    </row>
    <row r="46" s="123" customFormat="1" ht="18.75" customHeight="1" spans="1:4">
      <c r="A46" s="118"/>
      <c r="B46" s="137"/>
      <c r="C46" s="121" t="s">
        <v>1512</v>
      </c>
      <c r="D46" s="139"/>
    </row>
    <row r="47" s="123" customFormat="1" ht="18.75" customHeight="1" spans="1:4">
      <c r="A47" s="135"/>
      <c r="B47" s="136"/>
      <c r="C47" s="121" t="s">
        <v>1513</v>
      </c>
      <c r="D47" s="137">
        <v>486</v>
      </c>
    </row>
    <row r="48" s="123" customFormat="1" ht="18.75" customHeight="1" spans="1:4">
      <c r="A48" s="118"/>
      <c r="B48" s="137"/>
      <c r="C48" s="118" t="s">
        <v>1514</v>
      </c>
      <c r="D48" s="138">
        <v>1950</v>
      </c>
    </row>
    <row r="49" s="123" customFormat="1" ht="18.75" customHeight="1" spans="1:4">
      <c r="A49" s="118"/>
      <c r="B49" s="137"/>
      <c r="C49" s="118" t="s">
        <v>1515</v>
      </c>
      <c r="D49" s="137"/>
    </row>
    <row r="50" s="123" customFormat="1" ht="18.75" customHeight="1" spans="1:4">
      <c r="A50" s="133"/>
      <c r="B50" s="134"/>
      <c r="C50" s="135" t="s">
        <v>1501</v>
      </c>
      <c r="D50" s="136"/>
    </row>
    <row r="51" s="123" customFormat="1" ht="18.75" customHeight="1" spans="1:4">
      <c r="A51" s="135"/>
      <c r="B51" s="136"/>
      <c r="C51" s="118" t="s">
        <v>1502</v>
      </c>
      <c r="D51" s="137"/>
    </row>
    <row r="52" s="123" customFormat="1" ht="18.75" customHeight="1" spans="1:4">
      <c r="A52" s="118"/>
      <c r="B52" s="137"/>
      <c r="C52" s="118" t="s">
        <v>1516</v>
      </c>
      <c r="D52" s="137"/>
    </row>
    <row r="53" s="123" customFormat="1" ht="18.75" customHeight="1" spans="1:4">
      <c r="A53" s="118"/>
      <c r="B53" s="137"/>
      <c r="C53" s="133" t="s">
        <v>1517</v>
      </c>
      <c r="D53" s="134"/>
    </row>
    <row r="54" s="123" customFormat="1" ht="18.75" customHeight="1" spans="1:4">
      <c r="A54" s="118"/>
      <c r="B54" s="137"/>
      <c r="C54" s="135" t="s">
        <v>1518</v>
      </c>
      <c r="D54" s="136"/>
    </row>
    <row r="55" s="123" customFormat="1" ht="18.75" customHeight="1" spans="1:4">
      <c r="A55" s="118"/>
      <c r="B55" s="137"/>
      <c r="C55" s="118" t="s">
        <v>1519</v>
      </c>
      <c r="D55" s="138"/>
    </row>
    <row r="56" s="123" customFormat="1" ht="18.75" customHeight="1" spans="1:4">
      <c r="A56" s="118"/>
      <c r="B56" s="137"/>
      <c r="C56" s="118" t="s">
        <v>1520</v>
      </c>
      <c r="D56" s="137"/>
    </row>
    <row r="57" s="123" customFormat="1" ht="18.75" customHeight="1" spans="1:4">
      <c r="A57" s="118"/>
      <c r="B57" s="137"/>
      <c r="C57" s="118" t="s">
        <v>1521</v>
      </c>
      <c r="D57" s="137"/>
    </row>
    <row r="58" s="123" customFormat="1" ht="18.75" customHeight="1" spans="1:4">
      <c r="A58" s="121"/>
      <c r="B58" s="139"/>
      <c r="C58" s="118" t="s">
        <v>1522</v>
      </c>
      <c r="D58" s="137"/>
    </row>
    <row r="59" s="123" customFormat="1" ht="18.75" customHeight="1" spans="1:4">
      <c r="A59" s="121"/>
      <c r="B59" s="139"/>
      <c r="C59" s="118" t="s">
        <v>1523</v>
      </c>
      <c r="D59" s="137"/>
    </row>
    <row r="60" s="123" customFormat="1" ht="18.75" customHeight="1" spans="1:4">
      <c r="A60" s="118"/>
      <c r="B60" s="137"/>
      <c r="C60" s="118" t="s">
        <v>1524</v>
      </c>
      <c r="D60" s="138">
        <v>650</v>
      </c>
    </row>
    <row r="61" s="123" customFormat="1" ht="18.75" customHeight="1" spans="1:4">
      <c r="A61" s="118"/>
      <c r="B61" s="137"/>
      <c r="C61" s="121" t="s">
        <v>1525</v>
      </c>
      <c r="D61" s="139"/>
    </row>
    <row r="62" s="123" customFormat="1" ht="18.75" customHeight="1" spans="1:4">
      <c r="A62" s="135"/>
      <c r="B62" s="136"/>
      <c r="C62" s="121" t="s">
        <v>1526</v>
      </c>
      <c r="D62" s="139">
        <v>70</v>
      </c>
    </row>
    <row r="63" s="123" customFormat="1" ht="18.75" customHeight="1" spans="1:4">
      <c r="A63" s="118"/>
      <c r="B63" s="137"/>
      <c r="C63" s="118" t="s">
        <v>1527</v>
      </c>
      <c r="D63" s="138">
        <v>580</v>
      </c>
    </row>
    <row r="64" s="123" customFormat="1" ht="18.75" customHeight="1" spans="1:4">
      <c r="A64" s="118"/>
      <c r="B64" s="137"/>
      <c r="C64" s="118" t="s">
        <v>1528</v>
      </c>
      <c r="D64" s="137"/>
    </row>
    <row r="65" s="123" customFormat="1" ht="18.75" customHeight="1" spans="1:4">
      <c r="A65" s="133"/>
      <c r="B65" s="134"/>
      <c r="C65" s="135" t="s">
        <v>1501</v>
      </c>
      <c r="D65" s="136"/>
    </row>
    <row r="66" s="123" customFormat="1" ht="18.75" customHeight="1" spans="1:4">
      <c r="A66" s="135"/>
      <c r="B66" s="136"/>
      <c r="C66" s="118" t="s">
        <v>1502</v>
      </c>
      <c r="D66" s="137"/>
    </row>
    <row r="67" s="123" customFormat="1" ht="18.75" customHeight="1" spans="1:4">
      <c r="A67" s="118"/>
      <c r="B67" s="137"/>
      <c r="C67" s="118" t="s">
        <v>1529</v>
      </c>
      <c r="D67" s="137"/>
    </row>
    <row r="68" s="123" customFormat="1" ht="18.75" customHeight="1" spans="1:4">
      <c r="A68" s="118"/>
      <c r="B68" s="137"/>
      <c r="C68" s="133" t="s">
        <v>1530</v>
      </c>
      <c r="D68" s="134"/>
    </row>
    <row r="69" s="123" customFormat="1" ht="18.75" customHeight="1" spans="1:4">
      <c r="A69" s="118"/>
      <c r="B69" s="137"/>
      <c r="C69" s="135" t="s">
        <v>1501</v>
      </c>
      <c r="D69" s="136"/>
    </row>
    <row r="70" s="123" customFormat="1" ht="18.75" customHeight="1" spans="1:4">
      <c r="A70" s="118"/>
      <c r="B70" s="137"/>
      <c r="C70" s="118" t="s">
        <v>1502</v>
      </c>
      <c r="D70" s="137"/>
    </row>
    <row r="71" s="123" customFormat="1" ht="18.75" customHeight="1" spans="1:4">
      <c r="A71" s="118"/>
      <c r="B71" s="137"/>
      <c r="C71" s="118" t="s">
        <v>1531</v>
      </c>
      <c r="D71" s="137"/>
    </row>
    <row r="72" s="123" customFormat="1" ht="18.75" customHeight="1" spans="1:4">
      <c r="A72" s="118"/>
      <c r="B72" s="137"/>
      <c r="C72" s="118" t="s">
        <v>1532</v>
      </c>
      <c r="D72" s="138">
        <v>1500</v>
      </c>
    </row>
    <row r="73" s="123" customFormat="1" ht="18.75" customHeight="1" spans="1:4">
      <c r="A73" s="121"/>
      <c r="B73" s="139"/>
      <c r="C73" s="118" t="s">
        <v>1519</v>
      </c>
      <c r="D73" s="137"/>
    </row>
    <row r="74" s="123" customFormat="1" ht="18.75" customHeight="1" spans="1:4">
      <c r="A74" s="121"/>
      <c r="B74" s="139"/>
      <c r="C74" s="118" t="s">
        <v>1520</v>
      </c>
      <c r="D74" s="137"/>
    </row>
    <row r="75" s="123" customFormat="1" ht="18.75" customHeight="1" spans="1:4">
      <c r="A75" s="118"/>
      <c r="B75" s="137"/>
      <c r="C75" s="118" t="s">
        <v>1521</v>
      </c>
      <c r="D75" s="137"/>
    </row>
    <row r="76" s="123" customFormat="1" ht="18.75" customHeight="1" spans="1:4">
      <c r="A76" s="118"/>
      <c r="B76" s="137"/>
      <c r="C76" s="121" t="s">
        <v>1522</v>
      </c>
      <c r="D76" s="139"/>
    </row>
    <row r="77" s="123" customFormat="1" ht="18.75" customHeight="1" spans="1:4">
      <c r="A77" s="135"/>
      <c r="B77" s="136"/>
      <c r="C77" s="121" t="s">
        <v>1533</v>
      </c>
      <c r="D77" s="139">
        <v>1500</v>
      </c>
    </row>
    <row r="78" s="123" customFormat="1" ht="18.75" customHeight="1" spans="1:4">
      <c r="A78" s="118"/>
      <c r="B78" s="137"/>
      <c r="C78" s="118" t="s">
        <v>1534</v>
      </c>
      <c r="D78" s="137"/>
    </row>
    <row r="79" s="123" customFormat="1" ht="18.75" customHeight="1" spans="1:4">
      <c r="A79" s="118"/>
      <c r="B79" s="137"/>
      <c r="C79" s="118" t="s">
        <v>1525</v>
      </c>
      <c r="D79" s="137"/>
    </row>
    <row r="80" s="123" customFormat="1" ht="18.75" customHeight="1" spans="1:4">
      <c r="A80" s="133"/>
      <c r="B80" s="134"/>
      <c r="C80" s="135" t="s">
        <v>1535</v>
      </c>
      <c r="D80" s="136"/>
    </row>
    <row r="81" s="123" customFormat="1" ht="18.75" customHeight="1" spans="1:4">
      <c r="A81" s="135"/>
      <c r="B81" s="136"/>
      <c r="C81" s="118" t="s">
        <v>1536</v>
      </c>
      <c r="D81" s="137"/>
    </row>
    <row r="82" s="123" customFormat="1" ht="18.75" customHeight="1" spans="1:4">
      <c r="A82" s="118"/>
      <c r="B82" s="137"/>
      <c r="C82" s="118" t="s">
        <v>1501</v>
      </c>
      <c r="D82" s="137"/>
    </row>
    <row r="83" s="123" customFormat="1" ht="18.75" customHeight="1" spans="1:4">
      <c r="A83" s="118"/>
      <c r="B83" s="137"/>
      <c r="C83" s="133" t="s">
        <v>1502</v>
      </c>
      <c r="D83" s="134"/>
    </row>
    <row r="84" s="123" customFormat="1" ht="18.75" customHeight="1" spans="1:4">
      <c r="A84" s="118"/>
      <c r="B84" s="137"/>
      <c r="C84" s="135" t="s">
        <v>1503</v>
      </c>
      <c r="D84" s="136"/>
    </row>
    <row r="85" s="123" customFormat="1" ht="18.75" customHeight="1" spans="1:4">
      <c r="A85" s="118"/>
      <c r="B85" s="137"/>
      <c r="C85" s="118" t="s">
        <v>1504</v>
      </c>
      <c r="D85" s="137"/>
    </row>
    <row r="86" s="123" customFormat="1" ht="18.75" customHeight="1" spans="1:4">
      <c r="A86" s="118"/>
      <c r="B86" s="137"/>
      <c r="C86" s="118" t="s">
        <v>1507</v>
      </c>
      <c r="D86" s="137"/>
    </row>
    <row r="87" s="123" customFormat="1" ht="18.75" customHeight="1" spans="1:4">
      <c r="A87" s="118"/>
      <c r="B87" s="137"/>
      <c r="C87" s="118" t="s">
        <v>1509</v>
      </c>
      <c r="D87" s="137"/>
    </row>
    <row r="88" s="123" customFormat="1" ht="18.75" customHeight="1" spans="1:4">
      <c r="A88" s="121"/>
      <c r="B88" s="139"/>
      <c r="C88" s="118" t="s">
        <v>1510</v>
      </c>
      <c r="D88" s="137"/>
    </row>
    <row r="89" s="123" customFormat="1" ht="18.75" customHeight="1" spans="1:4">
      <c r="A89" s="121"/>
      <c r="B89" s="139"/>
      <c r="C89" s="118" t="s">
        <v>1537</v>
      </c>
      <c r="D89" s="137"/>
    </row>
    <row r="90" s="123" customFormat="1" ht="18.75" customHeight="1" spans="1:4">
      <c r="A90" s="118"/>
      <c r="B90" s="137"/>
      <c r="C90" s="118" t="s">
        <v>1538</v>
      </c>
      <c r="D90" s="138">
        <v>126</v>
      </c>
    </row>
    <row r="91" s="123" customFormat="1" ht="18.75" customHeight="1" spans="1:4">
      <c r="A91" s="118"/>
      <c r="B91" s="137"/>
      <c r="C91" s="121" t="s">
        <v>1539</v>
      </c>
      <c r="D91" s="139"/>
    </row>
    <row r="92" s="123" customFormat="1" ht="18.75" customHeight="1" spans="1:4">
      <c r="A92" s="135"/>
      <c r="B92" s="136"/>
      <c r="C92" s="121" t="s">
        <v>1540</v>
      </c>
      <c r="D92" s="139"/>
    </row>
    <row r="93" s="123" customFormat="1" ht="18.75" customHeight="1" spans="1:4">
      <c r="A93" s="118"/>
      <c r="B93" s="137"/>
      <c r="C93" s="118" t="s">
        <v>1541</v>
      </c>
      <c r="D93" s="137"/>
    </row>
    <row r="94" s="123" customFormat="1" ht="18.75" customHeight="1" spans="1:4">
      <c r="A94" s="118"/>
      <c r="B94" s="137"/>
      <c r="C94" s="118" t="s">
        <v>1542</v>
      </c>
      <c r="D94" s="137"/>
    </row>
    <row r="95" s="123" customFormat="1" ht="18.75" customHeight="1" spans="1:4">
      <c r="A95" s="133"/>
      <c r="B95" s="134"/>
      <c r="C95" s="135" t="s">
        <v>1543</v>
      </c>
      <c r="D95" s="136"/>
    </row>
    <row r="96" s="123" customFormat="1" ht="18.75" customHeight="1" spans="1:4">
      <c r="A96" s="135"/>
      <c r="B96" s="136"/>
      <c r="C96" s="118" t="s">
        <v>1544</v>
      </c>
      <c r="D96" s="137"/>
    </row>
    <row r="97" s="123" customFormat="1" ht="18.75" customHeight="1" spans="1:4">
      <c r="A97" s="118"/>
      <c r="B97" s="137"/>
      <c r="C97" s="118" t="s">
        <v>1540</v>
      </c>
      <c r="D97" s="137"/>
    </row>
    <row r="98" s="123" customFormat="1" ht="18.75" customHeight="1" spans="1:4">
      <c r="A98" s="118"/>
      <c r="B98" s="137"/>
      <c r="C98" s="133" t="s">
        <v>1541</v>
      </c>
      <c r="D98" s="134"/>
    </row>
    <row r="99" s="123" customFormat="1" ht="18.75" customHeight="1" spans="1:4">
      <c r="A99" s="118"/>
      <c r="B99" s="137"/>
      <c r="C99" s="135" t="s">
        <v>1545</v>
      </c>
      <c r="D99" s="136"/>
    </row>
    <row r="100" s="123" customFormat="1" ht="18.75" customHeight="1" spans="1:4">
      <c r="A100" s="118"/>
      <c r="B100" s="137"/>
      <c r="C100" s="118" t="s">
        <v>1546</v>
      </c>
      <c r="D100" s="137"/>
    </row>
    <row r="101" s="123" customFormat="1" ht="18.75" customHeight="1" spans="1:4">
      <c r="A101" s="118"/>
      <c r="B101" s="137"/>
      <c r="C101" s="118" t="s">
        <v>1547</v>
      </c>
      <c r="D101" s="138">
        <v>119</v>
      </c>
    </row>
    <row r="102" s="123" customFormat="1" ht="18.75" customHeight="1" spans="1:4">
      <c r="A102" s="118"/>
      <c r="B102" s="137"/>
      <c r="C102" s="118" t="s">
        <v>725</v>
      </c>
      <c r="D102" s="137"/>
    </row>
    <row r="103" s="123" customFormat="1" ht="18.75" customHeight="1" spans="1:4">
      <c r="A103" s="121"/>
      <c r="B103" s="139"/>
      <c r="C103" s="118" t="s">
        <v>1548</v>
      </c>
      <c r="D103" s="137"/>
    </row>
    <row r="104" s="123" customFormat="1" ht="18.75" customHeight="1" spans="1:4">
      <c r="A104" s="121"/>
      <c r="B104" s="139"/>
      <c r="C104" s="118" t="s">
        <v>1549</v>
      </c>
      <c r="D104" s="137"/>
    </row>
    <row r="105" s="123" customFormat="1" ht="18.75" customHeight="1" spans="1:4">
      <c r="A105" s="118"/>
      <c r="B105" s="137"/>
      <c r="C105" s="118" t="s">
        <v>1550</v>
      </c>
      <c r="D105" s="138">
        <v>119</v>
      </c>
    </row>
    <row r="106" s="123" customFormat="1" ht="18.75" customHeight="1" spans="1:4">
      <c r="A106" s="118"/>
      <c r="B106" s="137"/>
      <c r="C106" s="118" t="s">
        <v>1551</v>
      </c>
      <c r="D106" s="139">
        <v>7</v>
      </c>
    </row>
    <row r="107" s="123" customFormat="1" ht="18.75" customHeight="1" spans="1:4">
      <c r="A107" s="135"/>
      <c r="B107" s="136"/>
      <c r="C107" s="118" t="s">
        <v>1552</v>
      </c>
      <c r="D107" s="139">
        <v>7</v>
      </c>
    </row>
    <row r="108" s="123" customFormat="1" ht="18.75" customHeight="1" spans="1:4">
      <c r="A108" s="118"/>
      <c r="B108" s="137"/>
      <c r="C108" s="118" t="s">
        <v>1540</v>
      </c>
      <c r="D108" s="137"/>
    </row>
    <row r="109" s="123" customFormat="1" ht="18.75" customHeight="1" spans="1:4">
      <c r="A109" s="118"/>
      <c r="B109" s="137"/>
      <c r="C109" s="118" t="s">
        <v>1553</v>
      </c>
      <c r="D109" s="137"/>
    </row>
    <row r="110" s="123" customFormat="1" ht="18.75" customHeight="1" spans="1:4">
      <c r="A110" s="133"/>
      <c r="B110" s="134"/>
      <c r="C110" s="118" t="s">
        <v>1554</v>
      </c>
      <c r="D110" s="136"/>
    </row>
    <row r="111" s="123" customFormat="1" ht="18.75" customHeight="1" spans="1:4">
      <c r="A111" s="135"/>
      <c r="B111" s="136"/>
      <c r="C111" s="118" t="s">
        <v>1552</v>
      </c>
      <c r="D111" s="137"/>
    </row>
    <row r="112" s="123" customFormat="1" ht="18.75" customHeight="1" spans="1:4">
      <c r="A112" s="118"/>
      <c r="B112" s="137"/>
      <c r="C112" s="121" t="s">
        <v>1540</v>
      </c>
      <c r="D112" s="137"/>
    </row>
    <row r="113" s="123" customFormat="1" ht="18.75" customHeight="1" spans="1:4">
      <c r="A113" s="118"/>
      <c r="B113" s="137"/>
      <c r="C113" s="121" t="s">
        <v>1555</v>
      </c>
      <c r="D113" s="134"/>
    </row>
    <row r="114" s="123" customFormat="1" ht="18.75" customHeight="1" spans="1:4">
      <c r="A114" s="118"/>
      <c r="B114" s="137"/>
      <c r="C114" s="118" t="s">
        <v>1556</v>
      </c>
      <c r="D114" s="136"/>
    </row>
    <row r="115" s="123" customFormat="1" ht="18.75" customHeight="1" spans="1:4">
      <c r="A115" s="118"/>
      <c r="B115" s="137"/>
      <c r="C115" s="118" t="s">
        <v>1540</v>
      </c>
      <c r="D115" s="137"/>
    </row>
    <row r="116" s="123" customFormat="1" ht="18.75" customHeight="1" spans="1:4">
      <c r="A116" s="118"/>
      <c r="B116" s="137"/>
      <c r="C116" s="135" t="s">
        <v>1557</v>
      </c>
      <c r="D116" s="137"/>
    </row>
    <row r="117" s="123" customFormat="1" ht="18.75" customHeight="1" spans="1:4">
      <c r="A117" s="118"/>
      <c r="B117" s="137"/>
      <c r="C117" s="121" t="s">
        <v>1558</v>
      </c>
      <c r="D117" s="137"/>
    </row>
    <row r="118" s="123" customFormat="1" ht="18.75" customHeight="1" spans="1:4">
      <c r="A118" s="121"/>
      <c r="B118" s="139"/>
      <c r="C118" s="121" t="s">
        <v>1559</v>
      </c>
      <c r="D118" s="137"/>
    </row>
    <row r="119" s="123" customFormat="1" ht="18.75" customHeight="1" spans="1:4">
      <c r="A119" s="121"/>
      <c r="B119" s="139"/>
      <c r="C119" s="118" t="s">
        <v>756</v>
      </c>
      <c r="D119" s="137"/>
    </row>
    <row r="120" s="123" customFormat="1" ht="18.75" customHeight="1" spans="1:4">
      <c r="A120" s="118"/>
      <c r="B120" s="137"/>
      <c r="C120" s="118" t="s">
        <v>757</v>
      </c>
      <c r="D120" s="137"/>
    </row>
    <row r="121" s="123" customFormat="1" ht="18.75" customHeight="1" spans="1:4">
      <c r="A121" s="118"/>
      <c r="B121" s="137"/>
      <c r="C121" s="135" t="s">
        <v>1560</v>
      </c>
      <c r="D121" s="139"/>
    </row>
    <row r="122" s="123" customFormat="1" ht="18.75" customHeight="1" spans="1:4">
      <c r="A122" s="135"/>
      <c r="B122" s="136"/>
      <c r="C122" s="118" t="s">
        <v>1561</v>
      </c>
      <c r="D122" s="139"/>
    </row>
    <row r="123" s="123" customFormat="1" ht="18.75" customHeight="1" spans="1:4">
      <c r="A123" s="118"/>
      <c r="B123" s="137"/>
      <c r="C123" s="118" t="s">
        <v>1562</v>
      </c>
      <c r="D123" s="137"/>
    </row>
    <row r="124" s="123" customFormat="1" ht="18.75" customHeight="1" spans="1:4">
      <c r="A124" s="118"/>
      <c r="B124" s="137"/>
      <c r="C124" s="133" t="s">
        <v>1560</v>
      </c>
      <c r="D124" s="137"/>
    </row>
    <row r="125" s="123" customFormat="1" ht="18.75" customHeight="1" spans="1:4">
      <c r="A125" s="133"/>
      <c r="B125" s="134"/>
      <c r="C125" s="135" t="s">
        <v>1563</v>
      </c>
      <c r="D125" s="136"/>
    </row>
    <row r="126" s="123" customFormat="1" ht="18.75" customHeight="1" spans="1:4">
      <c r="A126" s="135"/>
      <c r="B126" s="136"/>
      <c r="C126" s="118" t="s">
        <v>1564</v>
      </c>
      <c r="D126" s="137"/>
    </row>
    <row r="127" s="123" customFormat="1" ht="18.75" customHeight="1" spans="1:4">
      <c r="A127" s="118"/>
      <c r="B127" s="137"/>
      <c r="C127" s="118" t="s">
        <v>1565</v>
      </c>
      <c r="D127" s="137"/>
    </row>
    <row r="128" s="123" customFormat="1" ht="18.75" customHeight="1" spans="1:4">
      <c r="A128" s="118"/>
      <c r="B128" s="137"/>
      <c r="C128" s="118" t="s">
        <v>1566</v>
      </c>
      <c r="D128" s="134"/>
    </row>
    <row r="129" s="123" customFormat="1" ht="18.75" customHeight="1" spans="1:4">
      <c r="A129" s="118"/>
      <c r="B129" s="137"/>
      <c r="C129" s="118" t="s">
        <v>1567</v>
      </c>
      <c r="D129" s="136"/>
    </row>
    <row r="130" s="123" customFormat="1" ht="18.75" customHeight="1" spans="1:4">
      <c r="A130" s="118"/>
      <c r="B130" s="137"/>
      <c r="C130" s="118" t="s">
        <v>1568</v>
      </c>
      <c r="D130" s="137"/>
    </row>
    <row r="131" s="123" customFormat="1" ht="18.75" customHeight="1" spans="1:4">
      <c r="A131" s="118"/>
      <c r="B131" s="137"/>
      <c r="C131" s="118" t="s">
        <v>1569</v>
      </c>
      <c r="D131" s="137"/>
    </row>
    <row r="132" s="123" customFormat="1" ht="18.75" customHeight="1" spans="1:4">
      <c r="A132" s="118"/>
      <c r="B132" s="137"/>
      <c r="C132" s="121" t="s">
        <v>1570</v>
      </c>
      <c r="D132" s="137"/>
    </row>
    <row r="133" s="123" customFormat="1" ht="18.75" customHeight="1" spans="1:4">
      <c r="A133" s="121"/>
      <c r="B133" s="139"/>
      <c r="C133" s="121" t="s">
        <v>1571</v>
      </c>
      <c r="D133" s="137"/>
    </row>
    <row r="134" s="123" customFormat="1" ht="18.75" customHeight="1" spans="1:4">
      <c r="A134" s="121"/>
      <c r="B134" s="139"/>
      <c r="C134" s="118" t="s">
        <v>1572</v>
      </c>
      <c r="D134" s="137"/>
    </row>
    <row r="135" s="123" customFormat="1" ht="18.75" customHeight="1" spans="1:4">
      <c r="A135" s="118"/>
      <c r="B135" s="137"/>
      <c r="C135" s="118" t="s">
        <v>1573</v>
      </c>
      <c r="D135" s="137"/>
    </row>
    <row r="136" s="123" customFormat="1" ht="18.75" customHeight="1" spans="1:4">
      <c r="A136" s="118"/>
      <c r="B136" s="137"/>
      <c r="C136" s="135" t="s">
        <v>1574</v>
      </c>
      <c r="D136" s="139"/>
    </row>
    <row r="137" s="123" customFormat="1" ht="18.75" customHeight="1" spans="1:4">
      <c r="A137" s="135"/>
      <c r="B137" s="136"/>
      <c r="C137" s="118" t="s">
        <v>1575</v>
      </c>
      <c r="D137" s="139"/>
    </row>
    <row r="138" s="123" customFormat="1" ht="18.75" customHeight="1" spans="1:4">
      <c r="A138" s="118"/>
      <c r="B138" s="137"/>
      <c r="C138" s="118" t="s">
        <v>1576</v>
      </c>
      <c r="D138" s="137"/>
    </row>
    <row r="139" s="123" customFormat="1" ht="18.75" customHeight="1" spans="1:4">
      <c r="A139" s="118"/>
      <c r="B139" s="137"/>
      <c r="C139" s="133" t="s">
        <v>1577</v>
      </c>
      <c r="D139" s="137"/>
    </row>
    <row r="140" s="123" customFormat="1" ht="18.75" customHeight="1" spans="1:4">
      <c r="A140" s="133"/>
      <c r="B140" s="134"/>
      <c r="C140" s="135" t="s">
        <v>1578</v>
      </c>
      <c r="D140" s="136"/>
    </row>
    <row r="141" s="123" customFormat="1" ht="18.75" customHeight="1" spans="1:4">
      <c r="A141" s="135"/>
      <c r="B141" s="136"/>
      <c r="C141" s="118" t="s">
        <v>1579</v>
      </c>
      <c r="D141" s="137"/>
    </row>
    <row r="142" s="123" customFormat="1" ht="18.75" customHeight="1" spans="1:4">
      <c r="A142" s="118"/>
      <c r="B142" s="137"/>
      <c r="C142" s="118" t="s">
        <v>1580</v>
      </c>
      <c r="D142" s="137"/>
    </row>
    <row r="143" s="123" customFormat="1" ht="18.75" customHeight="1" spans="1:4">
      <c r="A143" s="118"/>
      <c r="B143" s="137"/>
      <c r="C143" s="118" t="s">
        <v>1581</v>
      </c>
      <c r="D143" s="134"/>
    </row>
    <row r="144" s="123" customFormat="1" ht="18.75" customHeight="1" spans="1:4">
      <c r="A144" s="118"/>
      <c r="B144" s="137"/>
      <c r="C144" s="118" t="s">
        <v>1582</v>
      </c>
      <c r="D144" s="136"/>
    </row>
    <row r="145" s="123" customFormat="1" ht="18.75" customHeight="1" spans="1:4">
      <c r="A145" s="118"/>
      <c r="B145" s="137"/>
      <c r="C145" s="118" t="s">
        <v>1583</v>
      </c>
      <c r="D145" s="137"/>
    </row>
    <row r="146" s="123" customFormat="1" ht="18.75" customHeight="1" spans="1:4">
      <c r="A146" s="118"/>
      <c r="B146" s="137"/>
      <c r="C146" s="118" t="s">
        <v>783</v>
      </c>
      <c r="D146" s="137"/>
    </row>
    <row r="147" s="123" customFormat="1" ht="18.75" customHeight="1" spans="1:4">
      <c r="A147" s="118"/>
      <c r="B147" s="137"/>
      <c r="C147" s="121" t="s">
        <v>1584</v>
      </c>
      <c r="D147" s="137"/>
    </row>
    <row r="148" s="123" customFormat="1" ht="18.75" customHeight="1" spans="1:4">
      <c r="A148" s="121"/>
      <c r="B148" s="139"/>
      <c r="C148" s="121" t="s">
        <v>1585</v>
      </c>
      <c r="D148" s="137"/>
    </row>
    <row r="149" s="123" customFormat="1" ht="18.75" customHeight="1" spans="1:4">
      <c r="A149" s="121"/>
      <c r="B149" s="139"/>
      <c r="C149" s="118" t="s">
        <v>1586</v>
      </c>
      <c r="D149" s="137"/>
    </row>
    <row r="150" s="123" customFormat="1" ht="18.75" customHeight="1" spans="1:4">
      <c r="A150" s="118"/>
      <c r="B150" s="137"/>
      <c r="C150" s="118" t="s">
        <v>1587</v>
      </c>
      <c r="D150" s="137"/>
    </row>
    <row r="151" s="123" customFormat="1" ht="18.75" customHeight="1" spans="1:4">
      <c r="A151" s="118"/>
      <c r="B151" s="137"/>
      <c r="C151" s="135" t="s">
        <v>1588</v>
      </c>
      <c r="D151" s="139"/>
    </row>
    <row r="152" s="123" customFormat="1" ht="18.75" customHeight="1" spans="1:4">
      <c r="A152" s="135"/>
      <c r="B152" s="136"/>
      <c r="C152" s="118" t="s">
        <v>1589</v>
      </c>
      <c r="D152" s="139"/>
    </row>
    <row r="153" s="123" customFormat="1" ht="18.75" customHeight="1" spans="1:4">
      <c r="A153" s="118"/>
      <c r="B153" s="137"/>
      <c r="C153" s="118" t="s">
        <v>1590</v>
      </c>
      <c r="D153" s="137"/>
    </row>
    <row r="154" s="123" customFormat="1" ht="18.75" customHeight="1" spans="1:4">
      <c r="A154" s="118"/>
      <c r="B154" s="137"/>
      <c r="C154" s="133" t="s">
        <v>756</v>
      </c>
      <c r="D154" s="137"/>
    </row>
    <row r="155" s="123" customFormat="1" ht="18.75" customHeight="1" spans="1:4">
      <c r="A155" s="133"/>
      <c r="B155" s="134"/>
      <c r="C155" s="135" t="s">
        <v>1591</v>
      </c>
      <c r="D155" s="136"/>
    </row>
    <row r="156" s="123" customFormat="1" ht="18.75" customHeight="1" spans="1:4">
      <c r="A156" s="135"/>
      <c r="B156" s="136"/>
      <c r="C156" s="118" t="s">
        <v>1592</v>
      </c>
      <c r="D156" s="137"/>
    </row>
    <row r="157" s="123" customFormat="1" ht="18.75" customHeight="1" spans="1:4">
      <c r="A157" s="118"/>
      <c r="B157" s="137"/>
      <c r="C157" s="118" t="s">
        <v>756</v>
      </c>
      <c r="D157" s="137"/>
    </row>
    <row r="158" s="123" customFormat="1" ht="18.75" customHeight="1" spans="1:4">
      <c r="A158" s="118"/>
      <c r="B158" s="137"/>
      <c r="C158" s="118" t="s">
        <v>1593</v>
      </c>
      <c r="D158" s="134"/>
    </row>
    <row r="159" s="123" customFormat="1" ht="18.75" customHeight="1" spans="1:4">
      <c r="A159" s="118"/>
      <c r="B159" s="137"/>
      <c r="C159" s="118" t="s">
        <v>1594</v>
      </c>
      <c r="D159" s="136"/>
    </row>
    <row r="160" s="123" customFormat="1" ht="18.75" customHeight="1" spans="1:4">
      <c r="A160" s="118"/>
      <c r="B160" s="137"/>
      <c r="C160" s="118" t="s">
        <v>1595</v>
      </c>
      <c r="D160" s="137"/>
    </row>
    <row r="161" s="123" customFormat="1" ht="18.75" customHeight="1" spans="1:4">
      <c r="A161" s="118"/>
      <c r="B161" s="137"/>
      <c r="C161" s="118" t="s">
        <v>1596</v>
      </c>
      <c r="D161" s="137"/>
    </row>
    <row r="162" s="123" customFormat="1" ht="18.75" customHeight="1" spans="1:4">
      <c r="A162" s="118"/>
      <c r="B162" s="137"/>
      <c r="C162" s="121" t="s">
        <v>1597</v>
      </c>
      <c r="D162" s="137"/>
    </row>
    <row r="163" s="123" customFormat="1" ht="18.75" customHeight="1" spans="1:4">
      <c r="A163" s="121"/>
      <c r="B163" s="139"/>
      <c r="C163" s="121" t="s">
        <v>1598</v>
      </c>
      <c r="D163" s="137"/>
    </row>
    <row r="164" s="123" customFormat="1" ht="18.75" customHeight="1" spans="1:4">
      <c r="A164" s="121"/>
      <c r="B164" s="139"/>
      <c r="C164" s="118" t="s">
        <v>1599</v>
      </c>
      <c r="D164" s="138">
        <v>1496</v>
      </c>
    </row>
    <row r="165" s="123" customFormat="1" ht="18.75" customHeight="1" spans="1:4">
      <c r="A165" s="118"/>
      <c r="B165" s="137"/>
      <c r="C165" s="118" t="s">
        <v>1600</v>
      </c>
      <c r="D165" s="137"/>
    </row>
    <row r="166" s="123" customFormat="1" ht="18.75" customHeight="1" spans="1:4">
      <c r="A166" s="118"/>
      <c r="B166" s="137"/>
      <c r="C166" s="135" t="s">
        <v>1601</v>
      </c>
      <c r="D166" s="139"/>
    </row>
    <row r="167" s="123" customFormat="1" ht="18.75" customHeight="1" spans="1:4">
      <c r="A167" s="135"/>
      <c r="B167" s="136"/>
      <c r="C167" s="118" t="s">
        <v>1602</v>
      </c>
      <c r="D167" s="139"/>
    </row>
    <row r="168" s="123" customFormat="1" ht="18.75" customHeight="1" spans="1:4">
      <c r="A168" s="118"/>
      <c r="B168" s="137"/>
      <c r="C168" s="118" t="s">
        <v>1603</v>
      </c>
      <c r="D168" s="137"/>
    </row>
    <row r="169" s="123" customFormat="1" ht="18.75" customHeight="1" spans="1:4">
      <c r="A169" s="118"/>
      <c r="B169" s="137"/>
      <c r="C169" s="133" t="s">
        <v>1604</v>
      </c>
      <c r="D169" s="137"/>
    </row>
    <row r="170" s="123" customFormat="1" ht="18.75" customHeight="1" spans="1:4">
      <c r="A170" s="133"/>
      <c r="B170" s="134"/>
      <c r="C170" s="135" t="s">
        <v>1605</v>
      </c>
      <c r="D170" s="136"/>
    </row>
    <row r="171" s="123" customFormat="1" ht="18.75" customHeight="1" spans="1:4">
      <c r="A171" s="135"/>
      <c r="B171" s="136"/>
      <c r="C171" s="118" t="s">
        <v>1606</v>
      </c>
      <c r="D171" s="137"/>
    </row>
    <row r="172" s="123" customFormat="1" ht="18.75" customHeight="1" spans="1:4">
      <c r="A172" s="118"/>
      <c r="B172" s="137"/>
      <c r="C172" s="118" t="s">
        <v>1607</v>
      </c>
      <c r="D172" s="137"/>
    </row>
    <row r="173" s="123" customFormat="1" ht="18.75" customHeight="1" spans="1:4">
      <c r="A173" s="118"/>
      <c r="B173" s="137"/>
      <c r="C173" s="118" t="s">
        <v>1608</v>
      </c>
      <c r="D173" s="134"/>
    </row>
    <row r="174" s="123" customFormat="1" ht="18.75" customHeight="1" spans="1:4">
      <c r="A174" s="118"/>
      <c r="B174" s="137"/>
      <c r="C174" s="118" t="s">
        <v>1609</v>
      </c>
      <c r="D174" s="136"/>
    </row>
    <row r="175" s="123" customFormat="1" ht="18.75" customHeight="1" spans="1:4">
      <c r="A175" s="118"/>
      <c r="B175" s="137"/>
      <c r="C175" s="118" t="s">
        <v>1610</v>
      </c>
      <c r="D175" s="137"/>
    </row>
    <row r="176" s="123" customFormat="1" ht="18.75" customHeight="1" spans="1:4">
      <c r="A176" s="118"/>
      <c r="B176" s="137"/>
      <c r="C176" s="118" t="s">
        <v>1611</v>
      </c>
      <c r="D176" s="137"/>
    </row>
    <row r="177" s="123" customFormat="1" ht="18.75" customHeight="1" spans="1:4">
      <c r="A177" s="118"/>
      <c r="B177" s="137"/>
      <c r="C177" s="121" t="s">
        <v>1612</v>
      </c>
      <c r="D177" s="137"/>
    </row>
    <row r="178" s="123" customFormat="1" ht="18.75" customHeight="1" spans="1:4">
      <c r="A178" s="121"/>
      <c r="B178" s="139"/>
      <c r="C178" s="121" t="s">
        <v>1613</v>
      </c>
      <c r="D178" s="138">
        <v>1496</v>
      </c>
    </row>
    <row r="179" s="123" customFormat="1" ht="18.75" customHeight="1" spans="1:4">
      <c r="A179" s="121"/>
      <c r="B179" s="139"/>
      <c r="C179" s="118" t="s">
        <v>1614</v>
      </c>
      <c r="D179" s="138">
        <v>227</v>
      </c>
    </row>
    <row r="180" s="123" customFormat="1" ht="18.75" customHeight="1" spans="1:4">
      <c r="A180" s="118"/>
      <c r="B180" s="137"/>
      <c r="C180" s="118" t="s">
        <v>1615</v>
      </c>
      <c r="D180" s="138">
        <v>61</v>
      </c>
    </row>
    <row r="181" s="123" customFormat="1" ht="18.75" customHeight="1" spans="1:4">
      <c r="A181" s="118"/>
      <c r="B181" s="137"/>
      <c r="C181" s="135" t="s">
        <v>1616</v>
      </c>
      <c r="D181" s="139"/>
    </row>
    <row r="182" s="123" customFormat="1" ht="18.75" customHeight="1" spans="1:4">
      <c r="A182" s="135"/>
      <c r="B182" s="136"/>
      <c r="C182" s="118" t="s">
        <v>1617</v>
      </c>
      <c r="D182" s="139"/>
    </row>
    <row r="183" s="123" customFormat="1" ht="18.75" customHeight="1" spans="1:4">
      <c r="A183" s="118"/>
      <c r="B183" s="137"/>
      <c r="C183" s="118" t="s">
        <v>1618</v>
      </c>
      <c r="D183" s="138">
        <v>188</v>
      </c>
    </row>
    <row r="184" s="123" customFormat="1" ht="18.75" customHeight="1" spans="1:4">
      <c r="A184" s="118"/>
      <c r="B184" s="137"/>
      <c r="C184" s="133" t="s">
        <v>1619</v>
      </c>
      <c r="D184" s="138">
        <v>20</v>
      </c>
    </row>
    <row r="185" s="123" customFormat="1" ht="18.75" customHeight="1" spans="1:4">
      <c r="A185" s="133"/>
      <c r="B185" s="134"/>
      <c r="C185" s="135" t="s">
        <v>1620</v>
      </c>
      <c r="D185" s="136"/>
    </row>
    <row r="186" s="123" customFormat="1" ht="18.75" customHeight="1" spans="1:4">
      <c r="A186" s="135"/>
      <c r="B186" s="136"/>
      <c r="C186" s="118" t="s">
        <v>1621</v>
      </c>
      <c r="D186" s="137"/>
    </row>
    <row r="187" s="123" customFormat="1" ht="18.75" customHeight="1" spans="1:4">
      <c r="A187" s="118"/>
      <c r="B187" s="137"/>
      <c r="C187" s="118" t="s">
        <v>1622</v>
      </c>
      <c r="D187" s="137"/>
    </row>
    <row r="188" s="123" customFormat="1" ht="18.75" customHeight="1" spans="1:4">
      <c r="A188" s="118"/>
      <c r="B188" s="137"/>
      <c r="C188" s="118" t="s">
        <v>1623</v>
      </c>
      <c r="D188" s="140">
        <v>1000</v>
      </c>
    </row>
    <row r="189" s="123" customFormat="1" ht="18.75" customHeight="1" spans="1:4">
      <c r="A189" s="118"/>
      <c r="B189" s="137"/>
      <c r="C189" s="118" t="s">
        <v>1624</v>
      </c>
      <c r="D189" s="136">
        <f>SUM(D190:D204)</f>
        <v>11555</v>
      </c>
    </row>
    <row r="190" s="123" customFormat="1" ht="18.75" customHeight="1" spans="1:4">
      <c r="A190" s="118"/>
      <c r="B190" s="137"/>
      <c r="C190" s="118" t="s">
        <v>1625</v>
      </c>
      <c r="D190" s="137"/>
    </row>
    <row r="191" s="123" customFormat="1" ht="18.75" customHeight="1" spans="1:4">
      <c r="A191" s="118"/>
      <c r="B191" s="137"/>
      <c r="C191" s="118" t="s">
        <v>1626</v>
      </c>
      <c r="D191" s="137"/>
    </row>
    <row r="192" s="123" customFormat="1" ht="18.75" customHeight="1" spans="1:4">
      <c r="A192" s="118"/>
      <c r="B192" s="137"/>
      <c r="C192" s="121" t="s">
        <v>1627</v>
      </c>
      <c r="D192" s="138">
        <v>1047</v>
      </c>
    </row>
    <row r="193" s="123" customFormat="1" ht="18.75" customHeight="1" spans="1:4">
      <c r="A193" s="121"/>
      <c r="B193" s="139"/>
      <c r="C193" s="121" t="s">
        <v>1628</v>
      </c>
      <c r="D193" s="137"/>
    </row>
    <row r="194" s="123" customFormat="1" ht="18.75" customHeight="1" spans="1:4">
      <c r="A194" s="121"/>
      <c r="B194" s="139"/>
      <c r="C194" s="118" t="s">
        <v>1629</v>
      </c>
      <c r="D194" s="137"/>
    </row>
    <row r="195" s="123" customFormat="1" ht="18.75" customHeight="1" spans="1:4">
      <c r="A195" s="118"/>
      <c r="B195" s="137"/>
      <c r="C195" s="118" t="s">
        <v>1630</v>
      </c>
      <c r="D195" s="137"/>
    </row>
    <row r="196" s="123" customFormat="1" ht="18.75" customHeight="1" spans="1:4">
      <c r="A196" s="118"/>
      <c r="B196" s="137"/>
      <c r="C196" s="135" t="s">
        <v>1631</v>
      </c>
      <c r="D196" s="139"/>
    </row>
    <row r="197" s="123" customFormat="1" ht="18.75" customHeight="1" spans="1:4">
      <c r="A197" s="135"/>
      <c r="B197" s="136"/>
      <c r="C197" s="118" t="s">
        <v>1632</v>
      </c>
      <c r="D197" s="139"/>
    </row>
    <row r="198" s="123" customFormat="1" ht="18.75" customHeight="1" spans="1:4">
      <c r="A198" s="118"/>
      <c r="B198" s="137"/>
      <c r="C198" s="118" t="s">
        <v>1633</v>
      </c>
      <c r="D198" s="137"/>
    </row>
    <row r="199" s="123" customFormat="1" ht="18.75" customHeight="1" spans="1:4">
      <c r="A199" s="118"/>
      <c r="B199" s="137"/>
      <c r="C199" s="133" t="s">
        <v>1634</v>
      </c>
      <c r="D199" s="137"/>
    </row>
    <row r="200" s="123" customFormat="1" ht="18.75" customHeight="1" spans="1:4">
      <c r="A200" s="133"/>
      <c r="B200" s="134"/>
      <c r="C200" s="135" t="s">
        <v>1635</v>
      </c>
      <c r="D200" s="136">
        <v>333</v>
      </c>
    </row>
    <row r="201" s="123" customFormat="1" ht="18.75" customHeight="1" spans="1:4">
      <c r="A201" s="135"/>
      <c r="B201" s="136"/>
      <c r="C201" s="118" t="s">
        <v>1636</v>
      </c>
      <c r="D201" s="138">
        <v>2490</v>
      </c>
    </row>
    <row r="202" s="123" customFormat="1" ht="18.75" customHeight="1" spans="1:4">
      <c r="A202" s="118"/>
      <c r="B202" s="137"/>
      <c r="C202" s="118" t="s">
        <v>1637</v>
      </c>
      <c r="D202" s="138">
        <v>444</v>
      </c>
    </row>
    <row r="203" s="123" customFormat="1" ht="18.75" customHeight="1" spans="1:4">
      <c r="A203" s="118"/>
      <c r="B203" s="137"/>
      <c r="C203" s="118" t="s">
        <v>1638</v>
      </c>
      <c r="D203" s="140">
        <v>7241</v>
      </c>
    </row>
    <row r="204" s="123" customFormat="1" ht="18.75" customHeight="1" spans="1:4">
      <c r="A204" s="118"/>
      <c r="B204" s="137"/>
      <c r="C204" s="118" t="s">
        <v>1639</v>
      </c>
      <c r="D204" s="136"/>
    </row>
    <row r="205" s="123" customFormat="1" ht="18.75" customHeight="1" spans="1:4">
      <c r="A205" s="118"/>
      <c r="B205" s="137"/>
      <c r="C205" s="118" t="s">
        <v>1640</v>
      </c>
      <c r="D205" s="137" t="s">
        <v>1641</v>
      </c>
    </row>
    <row r="206" s="123" customFormat="1" ht="18.75" customHeight="1" spans="1:4">
      <c r="A206" s="118"/>
      <c r="B206" s="137"/>
      <c r="C206" s="118" t="s">
        <v>1642</v>
      </c>
      <c r="D206" s="137"/>
    </row>
    <row r="207" s="123" customFormat="1" ht="18.75" customHeight="1" spans="1:4">
      <c r="A207" s="118"/>
      <c r="B207" s="137"/>
      <c r="C207" s="121" t="s">
        <v>1643</v>
      </c>
      <c r="D207" s="137"/>
    </row>
    <row r="208" s="123" customFormat="1" ht="18.75" customHeight="1" spans="1:4">
      <c r="A208" s="121"/>
      <c r="B208" s="139"/>
      <c r="C208" s="121" t="s">
        <v>1644</v>
      </c>
      <c r="D208" s="137"/>
    </row>
    <row r="209" s="123" customFormat="1" ht="18.75" customHeight="1" spans="1:4">
      <c r="A209" s="121"/>
      <c r="B209" s="139"/>
      <c r="C209" s="118" t="s">
        <v>1645</v>
      </c>
      <c r="D209" s="137"/>
    </row>
    <row r="210" s="123" customFormat="1" ht="18.75" customHeight="1" spans="1:4">
      <c r="A210" s="118"/>
      <c r="B210" s="137"/>
      <c r="C210" s="118" t="s">
        <v>1646</v>
      </c>
      <c r="D210" s="137"/>
    </row>
    <row r="211" s="123" customFormat="1" ht="18.75" customHeight="1" spans="1:4">
      <c r="A211" s="118"/>
      <c r="B211" s="137"/>
      <c r="C211" s="135" t="s">
        <v>1647</v>
      </c>
      <c r="D211" s="139"/>
    </row>
    <row r="212" s="123" customFormat="1" ht="18.75" customHeight="1" spans="1:4">
      <c r="A212" s="135"/>
      <c r="B212" s="136"/>
      <c r="C212" s="118" t="s">
        <v>1648</v>
      </c>
      <c r="D212" s="139"/>
    </row>
    <row r="213" s="123" customFormat="1" ht="18.75" customHeight="1" spans="1:4">
      <c r="A213" s="118"/>
      <c r="B213" s="137"/>
      <c r="C213" s="118" t="s">
        <v>1649</v>
      </c>
      <c r="D213" s="137"/>
    </row>
    <row r="214" s="123" customFormat="1" ht="18.75" customHeight="1" spans="1:4">
      <c r="A214" s="118"/>
      <c r="B214" s="137"/>
      <c r="C214" s="133" t="s">
        <v>1650</v>
      </c>
      <c r="D214" s="137"/>
    </row>
    <row r="215" s="123" customFormat="1" ht="18.75" customHeight="1" spans="1:4">
      <c r="A215" s="133"/>
      <c r="B215" s="134"/>
      <c r="C215" s="135" t="s">
        <v>1651</v>
      </c>
      <c r="D215" s="136"/>
    </row>
    <row r="216" s="123" customFormat="1" ht="18.75" customHeight="1" spans="1:4">
      <c r="A216" s="135"/>
      <c r="B216" s="136"/>
      <c r="C216" s="118" t="s">
        <v>1652</v>
      </c>
      <c r="D216" s="137"/>
    </row>
    <row r="217" s="123" customFormat="1" ht="18.75" customHeight="1" spans="1:4">
      <c r="A217" s="118"/>
      <c r="B217" s="137"/>
      <c r="C217" s="118" t="s">
        <v>1653</v>
      </c>
      <c r="D217" s="137"/>
    </row>
    <row r="218" s="123" customFormat="1" ht="18.75" customHeight="1" spans="1:4">
      <c r="A218" s="118"/>
      <c r="B218" s="137"/>
      <c r="C218" s="118" t="s">
        <v>1654</v>
      </c>
      <c r="D218" s="134"/>
    </row>
    <row r="219" s="123" customFormat="1" ht="18.75" customHeight="1" spans="1:4">
      <c r="A219" s="118"/>
      <c r="B219" s="137"/>
      <c r="C219" s="118" t="s">
        <v>1655</v>
      </c>
      <c r="D219" s="136"/>
    </row>
    <row r="220" s="123" customFormat="1" ht="18.75" customHeight="1" spans="1:4">
      <c r="A220" s="118"/>
      <c r="B220" s="137"/>
      <c r="C220" s="118" t="s">
        <v>1656</v>
      </c>
      <c r="D220" s="137" t="s">
        <v>1641</v>
      </c>
    </row>
    <row r="221" s="123" customFormat="1" ht="18.75" customHeight="1" spans="1:4">
      <c r="A221" s="118"/>
      <c r="B221" s="137"/>
      <c r="C221" s="118" t="s">
        <v>1657</v>
      </c>
      <c r="D221" s="137"/>
    </row>
    <row r="222" s="123" customFormat="1" ht="18.75" customHeight="1" spans="1:4">
      <c r="A222" s="118"/>
      <c r="B222" s="137"/>
      <c r="C222" s="121" t="s">
        <v>1658</v>
      </c>
      <c r="D222" s="137"/>
    </row>
    <row r="223" s="123" customFormat="1" ht="18.75" customHeight="1" spans="1:4">
      <c r="A223" s="121"/>
      <c r="B223" s="139"/>
      <c r="C223" s="121" t="s">
        <v>1659</v>
      </c>
      <c r="D223" s="137"/>
    </row>
    <row r="224" s="123" customFormat="1" ht="18.75" customHeight="1" spans="1:4">
      <c r="A224" s="121"/>
      <c r="B224" s="139"/>
      <c r="C224" s="118" t="s">
        <v>1660</v>
      </c>
      <c r="D224" s="137"/>
    </row>
    <row r="225" s="123" customFormat="1" ht="18.75" customHeight="1" spans="1:4">
      <c r="A225" s="118"/>
      <c r="B225" s="137"/>
      <c r="C225" s="118" t="s">
        <v>1661</v>
      </c>
      <c r="D225" s="137"/>
    </row>
    <row r="226" s="123" customFormat="1" ht="18.75" customHeight="1" spans="1:4">
      <c r="A226" s="118"/>
      <c r="B226" s="137"/>
      <c r="C226" s="135" t="s">
        <v>1662</v>
      </c>
      <c r="D226" s="139"/>
    </row>
    <row r="227" s="123" customFormat="1" ht="18.75" customHeight="1" spans="1:4">
      <c r="A227" s="135"/>
      <c r="B227" s="136"/>
      <c r="C227" s="118" t="s">
        <v>1663</v>
      </c>
      <c r="D227" s="139"/>
    </row>
    <row r="228" s="123" customFormat="1" ht="18.75" customHeight="1" spans="1:4">
      <c r="A228" s="118"/>
      <c r="B228" s="137"/>
      <c r="C228" s="118" t="s">
        <v>1664</v>
      </c>
      <c r="D228" s="137"/>
    </row>
    <row r="229" s="123" customFormat="1" ht="18.75" customHeight="1" spans="1:4">
      <c r="A229" s="118"/>
      <c r="B229" s="137"/>
      <c r="C229" s="133" t="s">
        <v>1665</v>
      </c>
      <c r="D229" s="137"/>
    </row>
    <row r="230" s="123" customFormat="1" ht="18.75" customHeight="1" spans="1:4">
      <c r="A230" s="133"/>
      <c r="B230" s="134"/>
      <c r="C230" s="135" t="s">
        <v>1666</v>
      </c>
      <c r="D230" s="136"/>
    </row>
    <row r="231" s="123" customFormat="1" ht="18.75" customHeight="1" spans="1:4">
      <c r="A231" s="135"/>
      <c r="B231" s="136"/>
      <c r="C231" s="118" t="s">
        <v>1667</v>
      </c>
      <c r="D231" s="137"/>
    </row>
    <row r="232" s="123" customFormat="1" ht="18.75" customHeight="1" spans="1:4">
      <c r="A232" s="118"/>
      <c r="B232" s="137"/>
      <c r="C232" s="118" t="s">
        <v>1668</v>
      </c>
      <c r="D232" s="137"/>
    </row>
    <row r="233" s="123" customFormat="1" ht="18.75" customHeight="1" spans="1:4">
      <c r="A233" s="118"/>
      <c r="B233" s="137"/>
      <c r="C233" s="118" t="s">
        <v>1669</v>
      </c>
      <c r="D233" s="134"/>
    </row>
    <row r="234" s="123" customFormat="1" ht="18.75" customHeight="1" spans="1:4">
      <c r="A234" s="118"/>
      <c r="B234" s="137"/>
      <c r="C234" s="118" t="s">
        <v>1670</v>
      </c>
      <c r="D234" s="136"/>
    </row>
    <row r="235" s="123" customFormat="1" ht="18.75" customHeight="1" spans="1:4">
      <c r="A235" s="118"/>
      <c r="B235" s="137"/>
      <c r="C235" s="118" t="s">
        <v>1671</v>
      </c>
      <c r="D235" s="137"/>
    </row>
    <row r="236" s="123" customFormat="1" ht="18.75" customHeight="1" spans="1:4">
      <c r="A236" s="118"/>
      <c r="B236" s="137"/>
      <c r="C236" s="118" t="s">
        <v>836</v>
      </c>
      <c r="D236" s="137"/>
    </row>
    <row r="237" s="123" customFormat="1" ht="18.75" customHeight="1" spans="1:4">
      <c r="A237" s="118"/>
      <c r="B237" s="137"/>
      <c r="C237" s="121" t="s">
        <v>881</v>
      </c>
      <c r="D237" s="137"/>
    </row>
    <row r="238" s="123" customFormat="1" ht="18.75" customHeight="1" spans="1:4">
      <c r="A238" s="121"/>
      <c r="B238" s="139"/>
      <c r="C238" s="121" t="s">
        <v>1672</v>
      </c>
      <c r="D238" s="138"/>
    </row>
    <row r="239" s="123" customFormat="1" ht="18.75" customHeight="1" spans="1:4">
      <c r="A239" s="121"/>
      <c r="B239" s="139"/>
      <c r="C239" s="118" t="s">
        <v>1673</v>
      </c>
      <c r="D239" s="137"/>
    </row>
    <row r="240" s="123" customFormat="1" ht="18.75" customHeight="1" spans="1:4">
      <c r="A240" s="118"/>
      <c r="B240" s="137"/>
      <c r="C240" s="118" t="s">
        <v>1674</v>
      </c>
      <c r="D240" s="137"/>
    </row>
    <row r="241" s="123" customFormat="1" ht="18.75" customHeight="1" spans="1:4">
      <c r="A241" s="118"/>
      <c r="B241" s="137"/>
      <c r="C241" s="135" t="s">
        <v>1675</v>
      </c>
      <c r="D241" s="139"/>
    </row>
    <row r="242" s="123" customFormat="1" ht="18.75" customHeight="1" spans="1:4">
      <c r="A242" s="135"/>
      <c r="B242" s="136"/>
      <c r="C242" s="118"/>
      <c r="D242" s="139"/>
    </row>
    <row r="243" s="123" customFormat="1" ht="18.75" customHeight="1" spans="1:4">
      <c r="A243" s="118"/>
      <c r="B243" s="137"/>
      <c r="C243" s="118"/>
      <c r="D243" s="137"/>
    </row>
    <row r="244" s="123" customFormat="1" ht="18.75" customHeight="1" spans="1:4">
      <c r="A244" s="118"/>
      <c r="B244" s="137"/>
      <c r="C244" s="133"/>
      <c r="D244" s="137"/>
    </row>
    <row r="245" s="123" customFormat="1" ht="18.75" customHeight="1" spans="1:4">
      <c r="A245" s="133"/>
      <c r="B245" s="134"/>
      <c r="C245" s="135"/>
      <c r="D245" s="136"/>
    </row>
    <row r="246" s="123" customFormat="1" ht="18.75" customHeight="1" spans="1:4">
      <c r="A246" s="135"/>
      <c r="B246" s="136"/>
      <c r="C246" s="118"/>
      <c r="D246" s="137"/>
    </row>
    <row r="247" s="123" customFormat="1" ht="18.75" customHeight="1" spans="1:4">
      <c r="A247" s="118"/>
      <c r="B247" s="137"/>
      <c r="C247" s="118"/>
      <c r="D247" s="137"/>
    </row>
    <row r="248" s="123" customFormat="1" ht="18.75" customHeight="1" spans="1:4">
      <c r="A248" s="118"/>
      <c r="B248" s="137"/>
      <c r="C248" s="118"/>
      <c r="D248" s="137"/>
    </row>
    <row r="249" s="123" customFormat="1" ht="18.75" customHeight="1" spans="1:4">
      <c r="A249" s="118" t="s">
        <v>31</v>
      </c>
      <c r="B249" s="138">
        <v>52150</v>
      </c>
      <c r="C249" s="118" t="s">
        <v>1039</v>
      </c>
      <c r="D249" s="134" t="s">
        <v>1676</v>
      </c>
    </row>
    <row r="250" s="123" customFormat="1" ht="18.75" customHeight="1" spans="1:4">
      <c r="A250" s="118" t="s">
        <v>1098</v>
      </c>
      <c r="B250" s="138">
        <v>4979</v>
      </c>
      <c r="C250" s="118" t="s">
        <v>1099</v>
      </c>
      <c r="D250" s="136"/>
    </row>
    <row r="251" s="123" customFormat="1" ht="18.75" customHeight="1" spans="1:4">
      <c r="A251" s="118" t="s">
        <v>1677</v>
      </c>
      <c r="B251" s="138">
        <v>1941</v>
      </c>
      <c r="C251" s="118" t="s">
        <v>1678</v>
      </c>
      <c r="D251" s="137"/>
    </row>
    <row r="252" s="123" customFormat="1" ht="18.75" customHeight="1" spans="1:4">
      <c r="A252" s="118" t="s">
        <v>1679</v>
      </c>
      <c r="B252" s="137"/>
      <c r="C252" s="118" t="s">
        <v>1680</v>
      </c>
      <c r="D252" s="137"/>
    </row>
    <row r="253" s="123" customFormat="1" ht="18.75" customHeight="1" spans="1:4">
      <c r="A253" s="121" t="s">
        <v>1681</v>
      </c>
      <c r="B253" s="139"/>
      <c r="C253" s="121" t="s">
        <v>1679</v>
      </c>
      <c r="D253" s="137"/>
    </row>
    <row r="254" s="123" customFormat="1" ht="18.75" customHeight="1" spans="1:4">
      <c r="A254" s="121" t="s">
        <v>1682</v>
      </c>
      <c r="B254" s="139"/>
      <c r="C254" s="121" t="s">
        <v>1681</v>
      </c>
      <c r="D254" s="137"/>
    </row>
    <row r="255" s="123" customFormat="1" ht="18.75" customHeight="1" spans="1:4">
      <c r="A255" s="118" t="s">
        <v>1683</v>
      </c>
      <c r="B255" s="137"/>
      <c r="C255" s="118" t="s">
        <v>1682</v>
      </c>
      <c r="D255" s="138"/>
    </row>
    <row r="256" s="123" customFormat="1" ht="18.75" customHeight="1" spans="1:4">
      <c r="A256" s="118" t="s">
        <v>1684</v>
      </c>
      <c r="B256" s="137"/>
      <c r="C256" s="118" t="s">
        <v>1683</v>
      </c>
      <c r="D256" s="137"/>
    </row>
    <row r="257" s="123" customFormat="1" ht="18.75" customHeight="1" spans="1:4">
      <c r="A257" s="135" t="s">
        <v>1685</v>
      </c>
      <c r="B257" s="136"/>
      <c r="C257" s="135" t="s">
        <v>1684</v>
      </c>
      <c r="D257" s="139"/>
    </row>
    <row r="258" s="123" customFormat="1" ht="18.75" customHeight="1" spans="1:4">
      <c r="A258" s="118" t="s">
        <v>1686</v>
      </c>
      <c r="B258" s="137"/>
      <c r="C258" s="118" t="s">
        <v>1685</v>
      </c>
      <c r="D258" s="139"/>
    </row>
    <row r="259" s="123" customFormat="1" ht="18.75" customHeight="1" spans="1:4">
      <c r="A259" s="118" t="s">
        <v>1687</v>
      </c>
      <c r="B259" s="137"/>
      <c r="C259" s="118" t="s">
        <v>1686</v>
      </c>
      <c r="D259" s="137"/>
    </row>
    <row r="260" s="123" customFormat="1" ht="18.75" customHeight="1" spans="1:4">
      <c r="A260" s="133" t="s">
        <v>1688</v>
      </c>
      <c r="B260" s="134"/>
      <c r="C260" s="133" t="s">
        <v>1687</v>
      </c>
      <c r="D260" s="137"/>
    </row>
    <row r="261" s="123" customFormat="1" ht="18.75" customHeight="1" spans="1:4">
      <c r="A261" s="135" t="s">
        <v>1689</v>
      </c>
      <c r="B261" s="136"/>
      <c r="C261" s="135" t="s">
        <v>1690</v>
      </c>
      <c r="D261" s="136"/>
    </row>
    <row r="262" s="123" customFormat="1" ht="18.75" customHeight="1" spans="1:4">
      <c r="A262" s="118" t="s">
        <v>1691</v>
      </c>
      <c r="B262" s="137"/>
      <c r="C262" s="118" t="s">
        <v>1692</v>
      </c>
      <c r="D262" s="137"/>
    </row>
    <row r="263" s="123" customFormat="1" ht="18.75" customHeight="1" spans="1:4">
      <c r="A263" s="118" t="s">
        <v>1693</v>
      </c>
      <c r="B263" s="138">
        <v>3038</v>
      </c>
      <c r="C263" s="118" t="s">
        <v>1694</v>
      </c>
      <c r="D263" s="137"/>
    </row>
    <row r="264" s="123" customFormat="1" ht="18.75" customHeight="1" spans="1:4">
      <c r="A264" s="118" t="s">
        <v>1695</v>
      </c>
      <c r="B264" s="138">
        <v>3038</v>
      </c>
      <c r="C264" s="118" t="s">
        <v>1696</v>
      </c>
      <c r="D264" s="134"/>
    </row>
    <row r="265" s="123" customFormat="1" ht="18.75" customHeight="1" spans="1:4">
      <c r="A265" s="118" t="s">
        <v>1170</v>
      </c>
      <c r="B265" s="137"/>
      <c r="C265" s="118" t="s">
        <v>1697</v>
      </c>
      <c r="D265" s="136"/>
    </row>
    <row r="266" s="123" customFormat="1" ht="18.75" customHeight="1" spans="1:4">
      <c r="A266" s="118" t="s">
        <v>1698</v>
      </c>
      <c r="B266" s="137"/>
      <c r="C266" s="118" t="s">
        <v>1699</v>
      </c>
      <c r="D266" s="138">
        <v>20000</v>
      </c>
    </row>
    <row r="267" s="123" customFormat="1" ht="18.75" customHeight="1" spans="1:4">
      <c r="A267" s="118" t="s">
        <v>1700</v>
      </c>
      <c r="B267" s="137"/>
      <c r="C267" s="118" t="s">
        <v>1701</v>
      </c>
      <c r="D267" s="137"/>
    </row>
    <row r="268" s="123" customFormat="1" ht="18.75" customHeight="1" spans="1:4">
      <c r="A268" s="121" t="s">
        <v>1702</v>
      </c>
      <c r="B268" s="139"/>
      <c r="C268" s="121" t="s">
        <v>1703</v>
      </c>
      <c r="D268" s="137"/>
    </row>
    <row r="269" s="123" customFormat="1" ht="18.75" customHeight="1" spans="1:4">
      <c r="A269" s="121" t="s">
        <v>1704</v>
      </c>
      <c r="B269" s="139"/>
      <c r="C269" s="121" t="s">
        <v>1705</v>
      </c>
      <c r="D269" s="137"/>
    </row>
    <row r="270" s="123" customFormat="1" ht="18.75" customHeight="1" spans="1:4">
      <c r="A270" s="118" t="s">
        <v>1706</v>
      </c>
      <c r="B270" s="137"/>
      <c r="C270" s="118" t="s">
        <v>1707</v>
      </c>
      <c r="D270" s="137"/>
    </row>
    <row r="271" s="123" customFormat="1" ht="18.75" customHeight="1" spans="1:4">
      <c r="A271" s="118" t="s">
        <v>1708</v>
      </c>
      <c r="B271" s="137"/>
      <c r="C271" s="118" t="s">
        <v>1709</v>
      </c>
      <c r="D271" s="137"/>
    </row>
    <row r="272" s="123" customFormat="1" ht="18.75" customHeight="1" spans="1:4">
      <c r="A272" s="135" t="s">
        <v>1710</v>
      </c>
      <c r="B272" s="136"/>
      <c r="C272" s="135" t="s">
        <v>1711</v>
      </c>
      <c r="D272" s="139"/>
    </row>
    <row r="273" s="123" customFormat="1" ht="18.75" customHeight="1" spans="1:4">
      <c r="A273" s="118" t="s">
        <v>1712</v>
      </c>
      <c r="B273" s="137"/>
      <c r="C273" s="118" t="s">
        <v>1713</v>
      </c>
      <c r="D273" s="139"/>
    </row>
    <row r="274" s="123" customFormat="1" ht="18.75" customHeight="1" spans="1:4">
      <c r="A274" s="118" t="s">
        <v>1714</v>
      </c>
      <c r="B274" s="137"/>
      <c r="C274" s="118" t="s">
        <v>1715</v>
      </c>
      <c r="D274" s="137"/>
    </row>
    <row r="275" s="123" customFormat="1" ht="18.75" customHeight="1" spans="1:4">
      <c r="A275" s="133" t="s">
        <v>1716</v>
      </c>
      <c r="B275" s="134"/>
      <c r="C275" s="133" t="s">
        <v>1717</v>
      </c>
      <c r="D275" s="137"/>
    </row>
    <row r="276" s="123" customFormat="1" ht="18.75" customHeight="1" spans="1:4">
      <c r="A276" s="135" t="s">
        <v>1718</v>
      </c>
      <c r="B276" s="136"/>
      <c r="C276" s="135" t="s">
        <v>1719</v>
      </c>
      <c r="D276" s="136"/>
    </row>
    <row r="277" s="123" customFormat="1" ht="18.75" customHeight="1" spans="1:4">
      <c r="A277" s="118" t="s">
        <v>1720</v>
      </c>
      <c r="B277" s="137"/>
      <c r="C277" s="118" t="s">
        <v>1721</v>
      </c>
      <c r="D277" s="137" t="s">
        <v>1722</v>
      </c>
    </row>
    <row r="278" s="123" customFormat="1" ht="18.75" customHeight="1" spans="1:4">
      <c r="A278" s="118" t="s">
        <v>1723</v>
      </c>
      <c r="B278" s="137"/>
      <c r="C278" s="118" t="s">
        <v>1724</v>
      </c>
      <c r="D278" s="137"/>
    </row>
    <row r="279" s="123" customFormat="1" ht="18.75" customHeight="1" spans="1:4">
      <c r="A279" s="118" t="s">
        <v>1725</v>
      </c>
      <c r="B279" s="137"/>
      <c r="C279" s="118" t="s">
        <v>1726</v>
      </c>
      <c r="D279" s="134"/>
    </row>
    <row r="280" s="123" customFormat="1" ht="18.75" customHeight="1" spans="1:4">
      <c r="A280" s="118" t="s">
        <v>1727</v>
      </c>
      <c r="B280" s="137"/>
      <c r="C280" s="118" t="s">
        <v>1728</v>
      </c>
      <c r="D280" s="136"/>
    </row>
    <row r="281" s="123" customFormat="1" ht="18.75" customHeight="1" spans="1:4">
      <c r="A281" s="118" t="s">
        <v>1729</v>
      </c>
      <c r="B281" s="137"/>
      <c r="C281" s="118" t="s">
        <v>1730</v>
      </c>
      <c r="D281" s="137" t="s">
        <v>1722</v>
      </c>
    </row>
    <row r="282" s="123" customFormat="1" ht="18.75" customHeight="1" spans="1:4">
      <c r="A282" s="118" t="s">
        <v>1731</v>
      </c>
      <c r="B282" s="137"/>
      <c r="C282" s="118" t="s">
        <v>1732</v>
      </c>
      <c r="D282" s="137"/>
    </row>
    <row r="283" s="123" customFormat="1" ht="18.75" customHeight="1" spans="1:4">
      <c r="A283" s="121" t="s">
        <v>1733</v>
      </c>
      <c r="B283" s="139"/>
      <c r="C283" s="121" t="s">
        <v>1734</v>
      </c>
      <c r="D283" s="137"/>
    </row>
    <row r="284" s="123" customFormat="1" ht="18.75" customHeight="1" spans="1:4">
      <c r="A284" s="121" t="s">
        <v>1735</v>
      </c>
      <c r="B284" s="139"/>
      <c r="C284" s="121" t="s">
        <v>1736</v>
      </c>
      <c r="D284" s="137"/>
    </row>
    <row r="285" s="123" customFormat="1" ht="18.75" customHeight="1" spans="1:4">
      <c r="A285" s="118" t="s">
        <v>1737</v>
      </c>
      <c r="B285" s="137"/>
      <c r="C285" s="118" t="s">
        <v>1738</v>
      </c>
      <c r="D285" s="137"/>
    </row>
    <row r="286" s="123" customFormat="1" ht="18.75" customHeight="1" spans="1:4">
      <c r="A286" s="118" t="s">
        <v>1739</v>
      </c>
      <c r="B286" s="137"/>
      <c r="C286" s="118" t="s">
        <v>1740</v>
      </c>
      <c r="D286" s="137"/>
    </row>
    <row r="287" s="123" customFormat="1" ht="18.75" customHeight="1" spans="1:4">
      <c r="A287" s="135" t="s">
        <v>1741</v>
      </c>
      <c r="B287" s="136"/>
      <c r="C287" s="135" t="s">
        <v>1742</v>
      </c>
      <c r="D287" s="139"/>
    </row>
    <row r="288" s="123" customFormat="1" ht="18.75" customHeight="1" spans="1:4">
      <c r="A288" s="118" t="s">
        <v>1743</v>
      </c>
      <c r="B288" s="137"/>
      <c r="C288" s="118" t="s">
        <v>1744</v>
      </c>
      <c r="D288" s="139"/>
    </row>
    <row r="289" s="123" customFormat="1" ht="18.75" customHeight="1" spans="1:4">
      <c r="A289" s="118" t="s">
        <v>1745</v>
      </c>
      <c r="B289" s="137"/>
      <c r="C289" s="118" t="s">
        <v>1746</v>
      </c>
      <c r="D289" s="137"/>
    </row>
    <row r="290" s="123" customFormat="1" ht="18.75" customHeight="1" spans="1:4">
      <c r="A290" s="133" t="s">
        <v>1747</v>
      </c>
      <c r="B290" s="134"/>
      <c r="C290" s="133" t="s">
        <v>1748</v>
      </c>
      <c r="D290" s="137"/>
    </row>
    <row r="291" s="123" customFormat="1" ht="18.75" customHeight="1" spans="1:4">
      <c r="A291" s="135" t="s">
        <v>1749</v>
      </c>
      <c r="B291" s="136"/>
      <c r="C291" s="135" t="s">
        <v>1750</v>
      </c>
      <c r="D291" s="136"/>
    </row>
    <row r="292" s="123" customFormat="1" ht="18.75" customHeight="1" spans="1:4">
      <c r="A292" s="118" t="s">
        <v>1751</v>
      </c>
      <c r="B292" s="137"/>
      <c r="C292" s="118" t="s">
        <v>1752</v>
      </c>
      <c r="D292" s="137"/>
    </row>
    <row r="293" s="123" customFormat="1" ht="18.75" customHeight="1" spans="1:4">
      <c r="A293" s="118" t="s">
        <v>1720</v>
      </c>
      <c r="B293" s="137"/>
      <c r="C293" s="118" t="s">
        <v>1753</v>
      </c>
      <c r="D293" s="138"/>
    </row>
    <row r="294" s="123" customFormat="1" ht="18.75" customHeight="1" spans="1:4">
      <c r="A294" s="118" t="s">
        <v>1754</v>
      </c>
      <c r="B294" s="137"/>
      <c r="C294" s="118" t="s">
        <v>1755</v>
      </c>
      <c r="D294" s="141"/>
    </row>
    <row r="295" s="123" customFormat="1" ht="18.75" customHeight="1" spans="1:4">
      <c r="A295" s="118" t="s">
        <v>1756</v>
      </c>
      <c r="B295" s="138"/>
      <c r="C295" s="118" t="s">
        <v>1757</v>
      </c>
      <c r="D295" s="141"/>
    </row>
    <row r="296" s="123" customFormat="1" ht="18.75" customHeight="1" spans="1:4">
      <c r="A296" s="118" t="s">
        <v>1758</v>
      </c>
      <c r="B296" s="138"/>
      <c r="C296" s="118" t="s">
        <v>1759</v>
      </c>
      <c r="D296" s="141"/>
    </row>
    <row r="297" s="123" customFormat="1" ht="18.75" customHeight="1" spans="1:4">
      <c r="A297" s="118" t="s">
        <v>1760</v>
      </c>
      <c r="B297" s="138"/>
      <c r="C297" s="118" t="s">
        <v>1761</v>
      </c>
      <c r="D297" s="141"/>
    </row>
    <row r="298" s="123" customFormat="1" ht="18.75" customHeight="1" spans="1:4">
      <c r="A298" s="121" t="s">
        <v>1762</v>
      </c>
      <c r="B298" s="139"/>
      <c r="C298" s="121" t="s">
        <v>1763</v>
      </c>
      <c r="D298" s="141"/>
    </row>
    <row r="299" s="123" customFormat="1" ht="18.75" customHeight="1" spans="1:4">
      <c r="A299" s="121"/>
      <c r="B299" s="139"/>
      <c r="C299" s="121" t="s">
        <v>1173</v>
      </c>
      <c r="D299" s="141"/>
    </row>
    <row r="300" s="123" customFormat="1" ht="18.75" customHeight="1" spans="1:4">
      <c r="A300" s="118"/>
      <c r="B300" s="137"/>
      <c r="C300" s="118" t="s">
        <v>1764</v>
      </c>
      <c r="D300" s="141"/>
    </row>
    <row r="301" s="123" customFormat="1" ht="18.75" customHeight="1" spans="1:4">
      <c r="A301" s="118"/>
      <c r="B301" s="137"/>
      <c r="C301" s="118"/>
      <c r="D301" s="141"/>
    </row>
    <row r="302" s="123" customFormat="1" ht="18.75" customHeight="1" spans="1:4">
      <c r="A302" s="135"/>
      <c r="B302" s="136"/>
      <c r="C302" s="121"/>
      <c r="D302" s="141"/>
    </row>
    <row r="303" s="123" customFormat="1" ht="18.75" customHeight="1" spans="1:4">
      <c r="A303" s="118"/>
      <c r="B303" s="137"/>
      <c r="C303" s="118"/>
      <c r="D303" s="141"/>
    </row>
    <row r="304" s="123" customFormat="1" ht="24" customHeight="1" spans="1:4">
      <c r="A304" s="118" t="s">
        <v>1185</v>
      </c>
      <c r="B304" s="138">
        <v>57129</v>
      </c>
      <c r="C304" s="118" t="s">
        <v>1186</v>
      </c>
      <c r="D304" s="138">
        <v>57129</v>
      </c>
    </row>
  </sheetData>
  <autoFilter xmlns:etc="http://www.wps.cn/officeDocument/2017/etCustomData" ref="A4:D241" etc:filterBottomFollowUsedRange="0">
    <extLst/>
  </autoFilter>
  <mergeCells count="4">
    <mergeCell ref="A1:D1"/>
    <mergeCell ref="C2:D2"/>
    <mergeCell ref="A3:B3"/>
    <mergeCell ref="C3:D3"/>
  </mergeCells>
  <printOptions horizontalCentered="1"/>
  <pageMargins left="0.47" right="0.47" top="0.59" bottom="0.47" header="0.31" footer="0.31"/>
  <pageSetup paperSize="9" scale="8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C34"/>
  <sheetViews>
    <sheetView workbookViewId="0">
      <selection activeCell="B25" sqref="B25"/>
    </sheetView>
  </sheetViews>
  <sheetFormatPr defaultColWidth="9" defaultRowHeight="14.25" outlineLevelCol="2"/>
  <cols>
    <col min="1" max="1" width="10.375" style="114" customWidth="1"/>
    <col min="2" max="2" width="72.5" style="114" customWidth="1"/>
    <col min="3" max="3" width="11.75" style="114" customWidth="1"/>
    <col min="4" max="16384" width="9" style="114"/>
  </cols>
  <sheetData>
    <row r="2" s="113" customFormat="1" ht="29.1" customHeight="1" spans="1:3">
      <c r="A2" s="115" t="s">
        <v>1765</v>
      </c>
      <c r="B2" s="115"/>
      <c r="C2" s="115"/>
    </row>
    <row r="3" ht="20.1" customHeight="1" spans="1:3">
      <c r="C3" s="116" t="s">
        <v>1</v>
      </c>
    </row>
    <row r="4" ht="27.95" customHeight="1" spans="1:3">
      <c r="A4" s="117" t="s">
        <v>1315</v>
      </c>
      <c r="B4" s="117" t="s">
        <v>1316</v>
      </c>
      <c r="C4" s="117" t="s">
        <v>1189</v>
      </c>
    </row>
    <row r="5" s="96" customFormat="1" ht="23.1" customHeight="1" spans="1:3">
      <c r="A5" s="118" t="s">
        <v>1317</v>
      </c>
      <c r="B5" s="118" t="s">
        <v>1766</v>
      </c>
      <c r="C5" s="119">
        <f>C6+C12+C19</f>
        <v>1941</v>
      </c>
    </row>
    <row r="6" s="96" customFormat="1" ht="23.1" customHeight="1" spans="1:3">
      <c r="A6" s="118" t="s">
        <v>1383</v>
      </c>
      <c r="B6" s="118" t="s">
        <v>1384</v>
      </c>
      <c r="C6" s="119">
        <f>C7</f>
        <v>415</v>
      </c>
    </row>
    <row r="7" s="96" customFormat="1" ht="23.1" customHeight="1" spans="1:3">
      <c r="A7" s="118" t="s">
        <v>1767</v>
      </c>
      <c r="B7" s="118" t="s">
        <v>1768</v>
      </c>
      <c r="C7" s="119">
        <f>C8+C10</f>
        <v>415</v>
      </c>
    </row>
    <row r="8" s="96" customFormat="1" ht="23.1" customHeight="1" spans="1:3">
      <c r="A8" s="118" t="s">
        <v>1769</v>
      </c>
      <c r="B8" s="118" t="s">
        <v>1770</v>
      </c>
      <c r="C8" s="119">
        <v>64</v>
      </c>
    </row>
    <row r="9" s="96" customFormat="1" ht="23.1" customHeight="1" spans="1:3">
      <c r="A9" s="118" t="s">
        <v>1769</v>
      </c>
      <c r="B9" s="118" t="s">
        <v>1771</v>
      </c>
      <c r="C9" s="119">
        <v>64</v>
      </c>
    </row>
    <row r="10" s="96" customFormat="1" ht="23.1" customHeight="1" spans="1:3">
      <c r="A10" s="118" t="s">
        <v>1772</v>
      </c>
      <c r="B10" s="118" t="s">
        <v>1773</v>
      </c>
      <c r="C10" s="119">
        <v>351</v>
      </c>
    </row>
    <row r="11" s="96" customFormat="1" ht="23.1" customHeight="1" spans="1:3">
      <c r="A11" s="118" t="s">
        <v>1772</v>
      </c>
      <c r="B11" s="118" t="s">
        <v>1774</v>
      </c>
      <c r="C11" s="119">
        <v>351</v>
      </c>
    </row>
    <row r="12" s="96" customFormat="1" ht="23.1" customHeight="1" spans="1:3">
      <c r="A12" s="118" t="s">
        <v>1391</v>
      </c>
      <c r="B12" s="118" t="s">
        <v>1392</v>
      </c>
      <c r="C12" s="119">
        <f>C13+C16</f>
        <v>125</v>
      </c>
    </row>
    <row r="13" s="96" customFormat="1" ht="23.1" customHeight="1" spans="1:3">
      <c r="A13" s="118" t="s">
        <v>1775</v>
      </c>
      <c r="B13" s="118" t="s">
        <v>1776</v>
      </c>
      <c r="C13" s="119">
        <f t="shared" ref="C13:C16" si="0">C14</f>
        <v>119</v>
      </c>
    </row>
    <row r="14" s="96" customFormat="1" ht="23.1" customHeight="1" spans="1:3">
      <c r="A14" s="118" t="s">
        <v>1777</v>
      </c>
      <c r="B14" s="118" t="s">
        <v>1778</v>
      </c>
      <c r="C14" s="119">
        <f t="shared" si="0"/>
        <v>119</v>
      </c>
    </row>
    <row r="15" s="96" customFormat="1" ht="23.1" customHeight="1" spans="1:3">
      <c r="A15" s="118" t="s">
        <v>1777</v>
      </c>
      <c r="B15" s="118" t="s">
        <v>1779</v>
      </c>
      <c r="C15" s="119">
        <v>119</v>
      </c>
    </row>
    <row r="16" s="96" customFormat="1" ht="23.1" customHeight="1" spans="1:3">
      <c r="A16" s="118" t="s">
        <v>1780</v>
      </c>
      <c r="B16" s="118" t="s">
        <v>1781</v>
      </c>
      <c r="C16" s="119">
        <f t="shared" si="0"/>
        <v>6</v>
      </c>
    </row>
    <row r="17" s="96" customFormat="1" ht="23.1" customHeight="1" spans="1:3">
      <c r="A17" s="118" t="s">
        <v>1782</v>
      </c>
      <c r="B17" s="118" t="s">
        <v>1783</v>
      </c>
      <c r="C17" s="119">
        <v>6</v>
      </c>
    </row>
    <row r="18" s="96" customFormat="1" ht="23.1" customHeight="1" spans="1:3">
      <c r="A18" s="118" t="s">
        <v>1782</v>
      </c>
      <c r="B18" s="118" t="s">
        <v>1784</v>
      </c>
      <c r="C18" s="119">
        <v>6</v>
      </c>
    </row>
    <row r="19" s="96" customFormat="1" ht="23.1" customHeight="1" spans="1:3">
      <c r="A19" s="118" t="s">
        <v>1785</v>
      </c>
      <c r="B19" s="118" t="s">
        <v>1786</v>
      </c>
      <c r="C19" s="119">
        <f>C20</f>
        <v>1401</v>
      </c>
    </row>
    <row r="20" s="96" customFormat="1" ht="23.1" customHeight="1" spans="1:3">
      <c r="A20" s="118" t="s">
        <v>1787</v>
      </c>
      <c r="B20" s="118" t="s">
        <v>1788</v>
      </c>
      <c r="C20" s="119">
        <f>C21+C25+C27+C31+C33</f>
        <v>1401</v>
      </c>
    </row>
    <row r="21" s="96" customFormat="1" ht="23.1" customHeight="1" spans="1:3">
      <c r="A21" s="118" t="s">
        <v>1789</v>
      </c>
      <c r="B21" s="118" t="s">
        <v>1790</v>
      </c>
      <c r="C21" s="119">
        <f>C22+C23+C24</f>
        <v>198</v>
      </c>
    </row>
    <row r="22" s="96" customFormat="1" ht="23.1" customHeight="1" spans="1:3">
      <c r="A22" s="118" t="s">
        <v>1789</v>
      </c>
      <c r="B22" s="118" t="s">
        <v>1791</v>
      </c>
      <c r="C22" s="119">
        <v>25</v>
      </c>
    </row>
    <row r="23" ht="23.1" customHeight="1" spans="1:3">
      <c r="A23" s="118" t="s">
        <v>1789</v>
      </c>
      <c r="B23" s="118" t="s">
        <v>1792</v>
      </c>
      <c r="C23" s="119">
        <v>72</v>
      </c>
    </row>
    <row r="24" ht="23.1" customHeight="1" spans="1:3">
      <c r="A24" s="118" t="s">
        <v>1789</v>
      </c>
      <c r="B24" s="118" t="s">
        <v>1793</v>
      </c>
      <c r="C24" s="119">
        <v>101</v>
      </c>
    </row>
    <row r="25" ht="23.1" customHeight="1" spans="1:3">
      <c r="A25" s="118" t="s">
        <v>1794</v>
      </c>
      <c r="B25" s="118" t="s">
        <v>1795</v>
      </c>
      <c r="C25" s="119">
        <f>C26</f>
        <v>4</v>
      </c>
    </row>
    <row r="26" ht="23.1" customHeight="1" spans="1:3">
      <c r="A26" s="118" t="s">
        <v>1794</v>
      </c>
      <c r="B26" s="120" t="s">
        <v>1796</v>
      </c>
      <c r="C26" s="119">
        <v>4</v>
      </c>
    </row>
    <row r="27" ht="23.1" customHeight="1" spans="1:3">
      <c r="A27" s="118" t="s">
        <v>1797</v>
      </c>
      <c r="B27" s="118" t="s">
        <v>1798</v>
      </c>
      <c r="C27" s="119">
        <f>C28+C29+C30</f>
        <v>179</v>
      </c>
    </row>
    <row r="28" ht="23.1" customHeight="1" spans="1:3">
      <c r="A28" s="118" t="s">
        <v>1797</v>
      </c>
      <c r="B28" s="118" t="s">
        <v>1799</v>
      </c>
      <c r="C28" s="119">
        <v>18</v>
      </c>
    </row>
    <row r="29" ht="23.1" customHeight="1" spans="1:3">
      <c r="A29" s="118" t="s">
        <v>1797</v>
      </c>
      <c r="B29" s="118" t="s">
        <v>1800</v>
      </c>
      <c r="C29" s="119">
        <v>31</v>
      </c>
    </row>
    <row r="30" ht="23.1" customHeight="1" spans="1:3">
      <c r="A30" s="118" t="s">
        <v>1797</v>
      </c>
      <c r="B30" s="118" t="s">
        <v>1801</v>
      </c>
      <c r="C30" s="119">
        <v>130</v>
      </c>
    </row>
    <row r="31" ht="23.1" customHeight="1" spans="1:3">
      <c r="A31" s="118" t="s">
        <v>1802</v>
      </c>
      <c r="B31" s="118" t="s">
        <v>1803</v>
      </c>
      <c r="C31" s="119">
        <f>C32</f>
        <v>20</v>
      </c>
    </row>
    <row r="32" ht="23.1" customHeight="1" spans="1:3">
      <c r="A32" s="118" t="s">
        <v>1802</v>
      </c>
      <c r="B32" s="121" t="s">
        <v>1804</v>
      </c>
      <c r="C32" s="119">
        <v>20</v>
      </c>
    </row>
    <row r="33" ht="23.1" customHeight="1" spans="1:3">
      <c r="A33" s="118" t="s">
        <v>1805</v>
      </c>
      <c r="B33" s="118" t="s">
        <v>1806</v>
      </c>
      <c r="C33" s="122">
        <f>C34</f>
        <v>1000</v>
      </c>
    </row>
    <row r="34" ht="23.1" customHeight="1" spans="1:3">
      <c r="A34" s="118" t="s">
        <v>1805</v>
      </c>
      <c r="B34" s="118" t="s">
        <v>1807</v>
      </c>
      <c r="C34" s="122">
        <v>1000</v>
      </c>
    </row>
  </sheetData>
  <mergeCells count="1">
    <mergeCell ref="A2:C2"/>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V15"/>
  <sheetViews>
    <sheetView zoomScale="85" zoomScaleNormal="85" workbookViewId="0">
      <selection activeCell="I29" sqref="I29"/>
    </sheetView>
  </sheetViews>
  <sheetFormatPr defaultColWidth="9" defaultRowHeight="13.5"/>
  <cols>
    <col min="1" max="1" width="33.625" style="102" customWidth="1"/>
    <col min="2" max="2" width="10.125" style="102" customWidth="1"/>
    <col min="3" max="3" width="38.625" style="102" customWidth="1"/>
    <col min="4" max="4" width="9" style="102" customWidth="1"/>
    <col min="5" max="242" width="9" style="102"/>
    <col min="243" max="16384" width="9" style="22"/>
  </cols>
  <sheetData>
    <row r="1" s="102" customFormat="1" ht="36" customHeight="1" spans="1:256">
      <c r="A1" s="103" t="s">
        <v>1808</v>
      </c>
      <c r="B1" s="103"/>
      <c r="C1" s="103"/>
      <c r="D1" s="103"/>
      <c r="II1" s="22"/>
      <c r="IJ1" s="22"/>
      <c r="IK1" s="22"/>
      <c r="IL1" s="22"/>
      <c r="IM1" s="22"/>
      <c r="IN1" s="22"/>
      <c r="IO1" s="22"/>
      <c r="IP1" s="22"/>
      <c r="IQ1" s="22"/>
      <c r="IR1" s="22"/>
      <c r="IS1" s="22"/>
      <c r="IT1" s="22"/>
      <c r="IU1" s="22"/>
      <c r="IV1" s="22"/>
    </row>
    <row r="2" s="102" customFormat="1" ht="24.95" customHeight="1" spans="1:256">
      <c r="A2" s="104"/>
      <c r="B2" s="104"/>
      <c r="C2" s="105" t="s">
        <v>1</v>
      </c>
      <c r="D2" s="105"/>
      <c r="II2" s="22"/>
      <c r="IJ2" s="22"/>
      <c r="IK2" s="22"/>
      <c r="IL2" s="22"/>
      <c r="IM2" s="22"/>
      <c r="IN2" s="22"/>
      <c r="IO2" s="22"/>
      <c r="IP2" s="22"/>
      <c r="IQ2" s="22"/>
      <c r="IR2" s="22"/>
      <c r="IS2" s="22"/>
      <c r="IT2" s="22"/>
      <c r="IU2" s="22"/>
      <c r="IV2" s="22"/>
    </row>
    <row r="3" s="102" customFormat="1" ht="35.1" customHeight="1" spans="1:256">
      <c r="A3" s="106" t="s">
        <v>1809</v>
      </c>
      <c r="B3" s="106"/>
      <c r="C3" s="106" t="s">
        <v>1810</v>
      </c>
      <c r="D3" s="106"/>
      <c r="II3" s="22"/>
      <c r="IJ3" s="22"/>
      <c r="IK3" s="22"/>
      <c r="IL3" s="22"/>
      <c r="IM3" s="22"/>
      <c r="IN3" s="22"/>
      <c r="IO3" s="22"/>
      <c r="IP3" s="22"/>
      <c r="IQ3" s="22"/>
      <c r="IR3" s="22"/>
      <c r="IS3" s="22"/>
      <c r="IT3" s="22"/>
      <c r="IU3" s="22"/>
      <c r="IV3" s="22"/>
    </row>
    <row r="4" s="102" customFormat="1" ht="35.1" customHeight="1" spans="1:256">
      <c r="A4" s="107" t="s">
        <v>1811</v>
      </c>
      <c r="B4" s="108" t="s">
        <v>3</v>
      </c>
      <c r="C4" s="107" t="s">
        <v>1811</v>
      </c>
      <c r="D4" s="108" t="s">
        <v>3</v>
      </c>
      <c r="II4" s="22"/>
      <c r="IJ4" s="22"/>
      <c r="IK4" s="22"/>
      <c r="IL4" s="22"/>
      <c r="IM4" s="22"/>
      <c r="IN4" s="22"/>
      <c r="IO4" s="22"/>
      <c r="IP4" s="22"/>
      <c r="IQ4" s="22"/>
      <c r="IR4" s="22"/>
      <c r="IS4" s="22"/>
      <c r="IT4" s="22"/>
      <c r="IU4" s="22"/>
      <c r="IV4" s="22"/>
    </row>
    <row r="5" s="102" customFormat="1" ht="35.1" customHeight="1" spans="1:256">
      <c r="A5" s="109" t="s">
        <v>1812</v>
      </c>
      <c r="B5" s="110"/>
      <c r="C5" s="109" t="s">
        <v>1813</v>
      </c>
      <c r="D5" s="110">
        <v>44</v>
      </c>
      <c r="II5" s="22"/>
      <c r="IJ5" s="22"/>
      <c r="IK5" s="22"/>
      <c r="IL5" s="22"/>
      <c r="IM5" s="22"/>
      <c r="IN5" s="22"/>
      <c r="IO5" s="22"/>
      <c r="IP5" s="22"/>
      <c r="IQ5" s="22"/>
      <c r="IR5" s="22"/>
      <c r="IS5" s="22"/>
      <c r="IT5" s="22"/>
      <c r="IU5" s="22"/>
      <c r="IV5" s="22"/>
    </row>
    <row r="6" s="102" customFormat="1" ht="35.1" customHeight="1" spans="1:256">
      <c r="A6" s="111" t="s">
        <v>1814</v>
      </c>
      <c r="B6" s="110"/>
      <c r="C6" s="109" t="s">
        <v>1815</v>
      </c>
      <c r="D6" s="110"/>
      <c r="II6" s="22"/>
      <c r="IJ6" s="22"/>
      <c r="IK6" s="22"/>
      <c r="IL6" s="22"/>
      <c r="IM6" s="22"/>
      <c r="IN6" s="22"/>
      <c r="IO6" s="22"/>
      <c r="IP6" s="22"/>
      <c r="IQ6" s="22"/>
      <c r="IR6" s="22"/>
      <c r="IS6" s="22"/>
      <c r="IT6" s="22"/>
      <c r="IU6" s="22"/>
      <c r="IV6" s="22"/>
    </row>
    <row r="7" s="102" customFormat="1" ht="35.1" customHeight="1" spans="1:256">
      <c r="A7" s="111" t="s">
        <v>1816</v>
      </c>
      <c r="B7" s="110"/>
      <c r="C7" s="109" t="s">
        <v>1817</v>
      </c>
      <c r="D7" s="110"/>
      <c r="II7" s="22"/>
      <c r="IJ7" s="22"/>
      <c r="IK7" s="22"/>
      <c r="IL7" s="22"/>
      <c r="IM7" s="22"/>
      <c r="IN7" s="22"/>
      <c r="IO7" s="22"/>
      <c r="IP7" s="22"/>
      <c r="IQ7" s="22"/>
      <c r="IR7" s="22"/>
      <c r="IS7" s="22"/>
      <c r="IT7" s="22"/>
      <c r="IU7" s="22"/>
      <c r="IV7" s="22"/>
    </row>
    <row r="8" s="102" customFormat="1" ht="35.1" customHeight="1" spans="1:256">
      <c r="A8" s="111" t="s">
        <v>1818</v>
      </c>
      <c r="B8" s="109"/>
      <c r="C8" s="109" t="s">
        <v>1819</v>
      </c>
      <c r="D8" s="109"/>
      <c r="II8" s="22"/>
      <c r="IJ8" s="22"/>
      <c r="IK8" s="22"/>
      <c r="IL8" s="22"/>
      <c r="IM8" s="22"/>
      <c r="IN8" s="22"/>
      <c r="IO8" s="22"/>
      <c r="IP8" s="22"/>
      <c r="IQ8" s="22"/>
      <c r="IR8" s="22"/>
      <c r="IS8" s="22"/>
      <c r="IT8" s="22"/>
      <c r="IU8" s="22"/>
      <c r="IV8" s="22"/>
    </row>
    <row r="9" s="102" customFormat="1" ht="35.1" customHeight="1" spans="1:256">
      <c r="A9" s="111" t="s">
        <v>1820</v>
      </c>
      <c r="B9" s="110"/>
      <c r="C9" s="111" t="s">
        <v>1821</v>
      </c>
      <c r="D9" s="109"/>
      <c r="II9" s="22"/>
      <c r="IJ9" s="22"/>
      <c r="IK9" s="22"/>
      <c r="IL9" s="22"/>
      <c r="IM9" s="22"/>
      <c r="IN9" s="22"/>
      <c r="IO9" s="22"/>
      <c r="IP9" s="22"/>
      <c r="IQ9" s="22"/>
      <c r="IR9" s="22"/>
      <c r="IS9" s="22"/>
      <c r="IT9" s="22"/>
      <c r="IU9" s="22"/>
      <c r="IV9" s="22"/>
    </row>
    <row r="10" s="102" customFormat="1" ht="35.1" customHeight="1" spans="1:256">
      <c r="A10" s="111"/>
      <c r="B10" s="110"/>
      <c r="C10" s="109"/>
      <c r="D10" s="110"/>
      <c r="II10" s="22"/>
      <c r="IJ10" s="22"/>
      <c r="IK10" s="22"/>
      <c r="IL10" s="22"/>
      <c r="IM10" s="22"/>
      <c r="IN10" s="22"/>
      <c r="IO10" s="22"/>
      <c r="IP10" s="22"/>
      <c r="IQ10" s="22"/>
      <c r="IR10" s="22"/>
      <c r="IS10" s="22"/>
      <c r="IT10" s="22"/>
      <c r="IU10" s="22"/>
      <c r="IV10" s="22"/>
    </row>
    <row r="11" s="102" customFormat="1" ht="35.1" customHeight="1" spans="1:256">
      <c r="A11" s="106" t="s">
        <v>1822</v>
      </c>
      <c r="B11" s="110">
        <f>SUM(B5:B9)</f>
        <v>0</v>
      </c>
      <c r="C11" s="106" t="s">
        <v>1823</v>
      </c>
      <c r="D11" s="110">
        <f>SUM(D5:D10)</f>
        <v>44</v>
      </c>
      <c r="II11" s="22"/>
      <c r="IJ11" s="22"/>
      <c r="IK11" s="22"/>
      <c r="IL11" s="22"/>
      <c r="IM11" s="22"/>
      <c r="IN11" s="22"/>
      <c r="IO11" s="22"/>
      <c r="IP11" s="22"/>
      <c r="IQ11" s="22"/>
      <c r="IR11" s="22"/>
      <c r="IS11" s="22"/>
      <c r="IT11" s="22"/>
      <c r="IU11" s="22"/>
      <c r="IV11" s="22"/>
    </row>
    <row r="12" s="102" customFormat="1" ht="35.1" customHeight="1" spans="1:256">
      <c r="A12" s="111" t="s">
        <v>1824</v>
      </c>
      <c r="B12" s="109">
        <v>36</v>
      </c>
      <c r="C12" s="111" t="s">
        <v>1825</v>
      </c>
      <c r="D12" s="109"/>
      <c r="II12" s="22"/>
      <c r="IJ12" s="22"/>
      <c r="IK12" s="22"/>
      <c r="IL12" s="22"/>
      <c r="IM12" s="22"/>
      <c r="IN12" s="22"/>
      <c r="IO12" s="22"/>
      <c r="IP12" s="22"/>
      <c r="IQ12" s="22"/>
      <c r="IR12" s="22"/>
      <c r="IS12" s="22"/>
      <c r="IT12" s="22"/>
      <c r="IU12" s="22"/>
      <c r="IV12" s="22"/>
    </row>
    <row r="13" ht="35.1" customHeight="1" spans="1:256">
      <c r="A13" s="110" t="s">
        <v>1826</v>
      </c>
      <c r="B13" s="110">
        <v>10</v>
      </c>
      <c r="C13" s="110" t="s">
        <v>1827</v>
      </c>
      <c r="D13" s="110">
        <v>2</v>
      </c>
    </row>
    <row r="14" ht="35.1" customHeight="1" spans="1:256">
      <c r="A14" s="110"/>
      <c r="B14" s="110"/>
      <c r="C14" s="110" t="s">
        <v>1828</v>
      </c>
      <c r="D14" s="110"/>
    </row>
    <row r="15" ht="35.1" customHeight="1" spans="1:256">
      <c r="A15" s="112" t="s">
        <v>1829</v>
      </c>
      <c r="B15" s="110">
        <f>SUM(B11:B14)</f>
        <v>46</v>
      </c>
      <c r="C15" s="112" t="s">
        <v>1830</v>
      </c>
      <c r="D15" s="110">
        <f>SUM(D11:D14)</f>
        <v>46</v>
      </c>
    </row>
  </sheetData>
  <autoFilter xmlns:etc="http://www.wps.cn/officeDocument/2017/etCustomData" ref="A1:D16" etc:filterBottomFollowUsedRange="0">
    <extLst/>
  </autoFilter>
  <mergeCells count="4">
    <mergeCell ref="A1:D1"/>
    <mergeCell ref="C2:D2"/>
    <mergeCell ref="A3:B3"/>
    <mergeCell ref="C3:D3"/>
  </mergeCells>
  <printOptions horizontalCentered="1"/>
  <pageMargins left="0.550694444444444" right="0.35" top="0.790972222222222" bottom="0.790972222222222" header="0.511805555555556" footer="0.511805555555556"/>
  <pageSetup paperSize="9" scale="96" orientation="portrait"/>
  <headerFooter alignWithMargins="0"/>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15</vt:i4>
      </vt:variant>
    </vt:vector>
  </HeadingPairs>
  <TitlesOfParts>
    <vt:vector size="15" baseType="lpstr">
      <vt:lpstr>一般公共预算收入</vt:lpstr>
      <vt:lpstr>一般公共预算支出</vt:lpstr>
      <vt:lpstr>一般预算基本支出经济分类表</vt:lpstr>
      <vt:lpstr>平衡表</vt:lpstr>
      <vt:lpstr>一般转移支付</vt:lpstr>
      <vt:lpstr>一般预算上级补助</vt:lpstr>
      <vt:lpstr>政府性基金</vt:lpstr>
      <vt:lpstr>政府性基金转移支付表</vt:lpstr>
      <vt:lpstr>国有资本经营预算</vt:lpstr>
      <vt:lpstr>国资预算上级补助</vt:lpstr>
      <vt:lpstr>社保基金预算</vt:lpstr>
      <vt:lpstr>债务</vt:lpstr>
      <vt:lpstr>还本付息</vt:lpstr>
      <vt:lpstr>三公</vt:lpstr>
      <vt:lpstr>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WPS_1669085731</cp:lastModifiedBy>
  <cp:revision>1</cp:revision>
  <dcterms:created xsi:type="dcterms:W3CDTF">2006-02-13T05:15:00Z</dcterms:created>
  <cp:lastPrinted>2022-08-22T10:13:00Z</cp:lastPrinted>
  <dcterms:modified xsi:type="dcterms:W3CDTF">2026-04-24T10:28:14Z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KSORubyTemplateID">
    <vt:lpwstr>14</vt:lpwstr>
  </property>
  <property fmtid="{D5CDD505-2E9C-101B-9397-08002B2CF9AE}" pid="4" name="ICV">
    <vt:lpwstr>2E67FA063C6F4F20A5EFAA5DC3D1A3BC_13</vt:lpwstr>
  </property>
  <property fmtid="{D5CDD505-2E9C-101B-9397-08002B2CF9AE}" pid="5" name="CalculationRule">
    <vt:i4>0</vt:i4>
  </property>
</Properties>
</file>